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2240" windowHeight="9240"/>
  </bookViews>
  <sheets>
    <sheet name="Лист1" sheetId="6" r:id="rId1"/>
    <sheet name="Лист2" sheetId="8" r:id="rId2"/>
    <sheet name="Лист3" sheetId="9" r:id="rId3"/>
  </sheets>
  <definedNames>
    <definedName name="_xlnm._FilterDatabase" localSheetId="0" hidden="1">Лист1!$A$13:$AF$501</definedName>
    <definedName name="_xlnm.Print_Area" localSheetId="0">Лист1!$A$1:$AF$509</definedName>
  </definedNames>
  <calcPr calcId="125725"/>
</workbook>
</file>

<file path=xl/calcChain.xml><?xml version="1.0" encoding="utf-8"?>
<calcChain xmlns="http://schemas.openxmlformats.org/spreadsheetml/2006/main">
  <c r="O339" i="6"/>
  <c r="AE72"/>
  <c r="K72" s="1"/>
  <c r="O75"/>
  <c r="AE68" l="1"/>
  <c r="P499"/>
  <c r="AE342"/>
  <c r="K342" s="1"/>
  <c r="AE343"/>
  <c r="K343" s="1"/>
  <c r="AE344"/>
  <c r="K344" s="1"/>
  <c r="AE345"/>
  <c r="K345" s="1"/>
  <c r="AE346"/>
  <c r="K346" s="1"/>
  <c r="AE347"/>
  <c r="K347" s="1"/>
  <c r="AE348"/>
  <c r="K348" s="1"/>
  <c r="AE349"/>
  <c r="K349" s="1"/>
  <c r="AE350"/>
  <c r="K350" s="1"/>
  <c r="AE351"/>
  <c r="K351" s="1"/>
  <c r="AE352"/>
  <c r="K352" s="1"/>
  <c r="AE353"/>
  <c r="K353" s="1"/>
  <c r="AE354"/>
  <c r="K354" s="1"/>
  <c r="AE355"/>
  <c r="K355" s="1"/>
  <c r="AE356"/>
  <c r="K356" s="1"/>
  <c r="AE357"/>
  <c r="K357" s="1"/>
  <c r="AE358"/>
  <c r="K358" s="1"/>
  <c r="AE359"/>
  <c r="K359" s="1"/>
  <c r="AE360"/>
  <c r="K360" s="1"/>
  <c r="AE361"/>
  <c r="K361" s="1"/>
  <c r="AE362"/>
  <c r="K362" s="1"/>
  <c r="AE363"/>
  <c r="K363" s="1"/>
  <c r="AE364"/>
  <c r="K364" s="1"/>
  <c r="AE365"/>
  <c r="K365" s="1"/>
  <c r="AE366"/>
  <c r="K366" s="1"/>
  <c r="AE367"/>
  <c r="K367" s="1"/>
  <c r="AE368"/>
  <c r="K368" s="1"/>
  <c r="AE369"/>
  <c r="K369" s="1"/>
  <c r="AE370"/>
  <c r="K370" s="1"/>
  <c r="AE371"/>
  <c r="K371" s="1"/>
  <c r="AE372"/>
  <c r="K372" s="1"/>
  <c r="AE373"/>
  <c r="K373" s="1"/>
  <c r="AE374"/>
  <c r="K374" s="1"/>
  <c r="AE375"/>
  <c r="K375" s="1"/>
  <c r="AE376"/>
  <c r="K376" s="1"/>
  <c r="AE377"/>
  <c r="K377" s="1"/>
  <c r="AE378"/>
  <c r="K378" s="1"/>
  <c r="AE379"/>
  <c r="K379" s="1"/>
  <c r="AE380"/>
  <c r="K380" s="1"/>
  <c r="AE381"/>
  <c r="K381" s="1"/>
  <c r="AE382"/>
  <c r="K382" s="1"/>
  <c r="AE383"/>
  <c r="K383" s="1"/>
  <c r="AE384"/>
  <c r="K384" s="1"/>
  <c r="AE385"/>
  <c r="K385" s="1"/>
  <c r="AE386"/>
  <c r="K386" s="1"/>
  <c r="AE387"/>
  <c r="K387" s="1"/>
  <c r="AE388"/>
  <c r="K388" s="1"/>
  <c r="AE389"/>
  <c r="K389" s="1"/>
  <c r="AE390"/>
  <c r="K390" s="1"/>
  <c r="AE391"/>
  <c r="K391" s="1"/>
  <c r="AE392"/>
  <c r="K392" s="1"/>
  <c r="AE393"/>
  <c r="K393" s="1"/>
  <c r="AE394"/>
  <c r="K394" s="1"/>
  <c r="AE395"/>
  <c r="K395" s="1"/>
  <c r="AE396"/>
  <c r="K396" s="1"/>
  <c r="AE397"/>
  <c r="K397" s="1"/>
  <c r="AE398"/>
  <c r="K398" s="1"/>
  <c r="AE399"/>
  <c r="K399" s="1"/>
  <c r="AE400"/>
  <c r="K400" s="1"/>
  <c r="AE401"/>
  <c r="K401" s="1"/>
  <c r="AE402"/>
  <c r="K402" s="1"/>
  <c r="AE403"/>
  <c r="K403" s="1"/>
  <c r="AE404"/>
  <c r="K404" s="1"/>
  <c r="AE405"/>
  <c r="K405" s="1"/>
  <c r="AE406"/>
  <c r="K406" s="1"/>
  <c r="AE407"/>
  <c r="K407" s="1"/>
  <c r="AE408"/>
  <c r="K408" s="1"/>
  <c r="AE409"/>
  <c r="K409" s="1"/>
  <c r="AE410"/>
  <c r="K410" s="1"/>
  <c r="AE411"/>
  <c r="K411" s="1"/>
  <c r="AE412"/>
  <c r="K412" s="1"/>
  <c r="AE413"/>
  <c r="K413" s="1"/>
  <c r="AE414"/>
  <c r="K414" s="1"/>
  <c r="AE415"/>
  <c r="K415" s="1"/>
  <c r="AE416"/>
  <c r="K416" s="1"/>
  <c r="AE417"/>
  <c r="K417" s="1"/>
  <c r="AE418"/>
  <c r="K418" s="1"/>
  <c r="AE419"/>
  <c r="K419" s="1"/>
  <c r="AE420"/>
  <c r="K420" s="1"/>
  <c r="AE421"/>
  <c r="K421" s="1"/>
  <c r="AE422"/>
  <c r="K422" s="1"/>
  <c r="AE423"/>
  <c r="K423" s="1"/>
  <c r="AE424"/>
  <c r="K424" s="1"/>
  <c r="AE425"/>
  <c r="K425" s="1"/>
  <c r="AE426"/>
  <c r="K426" s="1"/>
  <c r="AE427"/>
  <c r="K427" s="1"/>
  <c r="AE428"/>
  <c r="K428" s="1"/>
  <c r="AE429"/>
  <c r="K429" s="1"/>
  <c r="AE430"/>
  <c r="K430" s="1"/>
  <c r="AE431"/>
  <c r="K431" s="1"/>
  <c r="AE432"/>
  <c r="K432" s="1"/>
  <c r="AE433"/>
  <c r="K433" s="1"/>
  <c r="AE434"/>
  <c r="K434" s="1"/>
  <c r="AE435"/>
  <c r="K435" s="1"/>
  <c r="AE436"/>
  <c r="K436" s="1"/>
  <c r="AE437"/>
  <c r="K437" s="1"/>
  <c r="AE438"/>
  <c r="K438" s="1"/>
  <c r="AE439"/>
  <c r="K439" s="1"/>
  <c r="AE441"/>
  <c r="K441" s="1"/>
  <c r="AE442"/>
  <c r="K442" s="1"/>
  <c r="AE444"/>
  <c r="K444" s="1"/>
  <c r="AE446"/>
  <c r="K446" s="1"/>
  <c r="AE447"/>
  <c r="K447" s="1"/>
  <c r="AE448"/>
  <c r="K448" s="1"/>
  <c r="AE449"/>
  <c r="K449" s="1"/>
  <c r="AE450"/>
  <c r="K450" s="1"/>
  <c r="AE451"/>
  <c r="K451" s="1"/>
  <c r="AE452"/>
  <c r="K452" s="1"/>
  <c r="AE453"/>
  <c r="K453" s="1"/>
  <c r="AE454"/>
  <c r="K454" s="1"/>
  <c r="AE455"/>
  <c r="K455" s="1"/>
  <c r="AE456"/>
  <c r="K456" s="1"/>
  <c r="AE457"/>
  <c r="K457" s="1"/>
  <c r="AE458"/>
  <c r="K458" s="1"/>
  <c r="AE459"/>
  <c r="K459" s="1"/>
  <c r="AE460"/>
  <c r="K460" s="1"/>
  <c r="AE461"/>
  <c r="K461" s="1"/>
  <c r="AE462"/>
  <c r="K462" s="1"/>
  <c r="AE463"/>
  <c r="K463" s="1"/>
  <c r="AE464"/>
  <c r="K464" s="1"/>
  <c r="AE465"/>
  <c r="K465" s="1"/>
  <c r="AE466"/>
  <c r="K466" s="1"/>
  <c r="AE467"/>
  <c r="K467" s="1"/>
  <c r="AE468"/>
  <c r="K468" s="1"/>
  <c r="AE469"/>
  <c r="K469" s="1"/>
  <c r="AE470"/>
  <c r="K470" s="1"/>
  <c r="AE471"/>
  <c r="K471" s="1"/>
  <c r="AE472"/>
  <c r="K472" s="1"/>
  <c r="AE473"/>
  <c r="K473" s="1"/>
  <c r="AE474"/>
  <c r="K474" s="1"/>
  <c r="AE475"/>
  <c r="K475" s="1"/>
  <c r="AE476"/>
  <c r="K476" s="1"/>
  <c r="AE477"/>
  <c r="K477" s="1"/>
  <c r="AE478"/>
  <c r="K478" s="1"/>
  <c r="AE479"/>
  <c r="K479" s="1"/>
  <c r="AE480"/>
  <c r="K480" s="1"/>
  <c r="AE481"/>
  <c r="K481" s="1"/>
  <c r="AE482"/>
  <c r="K482" s="1"/>
  <c r="AE484"/>
  <c r="K484" s="1"/>
  <c r="AE485"/>
  <c r="K485" s="1"/>
  <c r="AE486"/>
  <c r="K486" s="1"/>
  <c r="AE487"/>
  <c r="K487" s="1"/>
  <c r="AE488"/>
  <c r="K488" s="1"/>
  <c r="AE489"/>
  <c r="K489" s="1"/>
  <c r="AE490"/>
  <c r="K490" s="1"/>
  <c r="AE491"/>
  <c r="K491" s="1"/>
  <c r="AE492"/>
  <c r="K492" s="1"/>
  <c r="AE493"/>
  <c r="K493" s="1"/>
  <c r="AE494"/>
  <c r="K494" s="1"/>
  <c r="AE495"/>
  <c r="K495" s="1"/>
  <c r="AE496"/>
  <c r="K496" s="1"/>
  <c r="AE497"/>
  <c r="K497" s="1"/>
  <c r="AE498"/>
  <c r="K498" s="1"/>
  <c r="AE341"/>
  <c r="K341" s="1"/>
  <c r="AE133"/>
  <c r="K133" s="1"/>
  <c r="AE134"/>
  <c r="K134" s="1"/>
  <c r="AE136"/>
  <c r="K136" s="1"/>
  <c r="AE137"/>
  <c r="K137" s="1"/>
  <c r="AE138"/>
  <c r="K138" s="1"/>
  <c r="AE139"/>
  <c r="K139" s="1"/>
  <c r="AE141"/>
  <c r="K141" s="1"/>
  <c r="AE142"/>
  <c r="K142" s="1"/>
  <c r="AE143"/>
  <c r="K143" s="1"/>
  <c r="AE144"/>
  <c r="K144" s="1"/>
  <c r="AE145"/>
  <c r="K145" s="1"/>
  <c r="AE146"/>
  <c r="K146" s="1"/>
  <c r="AE147"/>
  <c r="K147" s="1"/>
  <c r="AE148"/>
  <c r="K148" s="1"/>
  <c r="AE149"/>
  <c r="K149" s="1"/>
  <c r="AE150"/>
  <c r="K150" s="1"/>
  <c r="AE151"/>
  <c r="K151" s="1"/>
  <c r="AE152"/>
  <c r="K152" s="1"/>
  <c r="AE153"/>
  <c r="K153" s="1"/>
  <c r="AE154"/>
  <c r="K154" s="1"/>
  <c r="AE156"/>
  <c r="K156" s="1"/>
  <c r="AE157"/>
  <c r="K157" s="1"/>
  <c r="AE158"/>
  <c r="K158" s="1"/>
  <c r="AE159"/>
  <c r="K159" s="1"/>
  <c r="AE160"/>
  <c r="K160" s="1"/>
  <c r="AE162"/>
  <c r="K162" s="1"/>
  <c r="AE163"/>
  <c r="K163" s="1"/>
  <c r="AE164"/>
  <c r="K164" s="1"/>
  <c r="AE167"/>
  <c r="K167" s="1"/>
  <c r="AE168"/>
  <c r="K168" s="1"/>
  <c r="AE169"/>
  <c r="K169" s="1"/>
  <c r="AE170"/>
  <c r="K170" s="1"/>
  <c r="AE171"/>
  <c r="K171" s="1"/>
  <c r="AE172"/>
  <c r="K172" s="1"/>
  <c r="AE173"/>
  <c r="K173" s="1"/>
  <c r="AE174"/>
  <c r="K174" s="1"/>
  <c r="AE175"/>
  <c r="K175" s="1"/>
  <c r="AE177"/>
  <c r="K177" s="1"/>
  <c r="AE178"/>
  <c r="K178" s="1"/>
  <c r="AE179"/>
  <c r="K179" s="1"/>
  <c r="AE180"/>
  <c r="K180" s="1"/>
  <c r="AE181"/>
  <c r="K181" s="1"/>
  <c r="AE182"/>
  <c r="K182" s="1"/>
  <c r="AE183"/>
  <c r="K183" s="1"/>
  <c r="AE184"/>
  <c r="K184" s="1"/>
  <c r="AE185"/>
  <c r="K185" s="1"/>
  <c r="AE186"/>
  <c r="K186" s="1"/>
  <c r="AE188"/>
  <c r="K188" s="1"/>
  <c r="AE190"/>
  <c r="K190" s="1"/>
  <c r="AE191"/>
  <c r="K191" s="1"/>
  <c r="AE192"/>
  <c r="K192" s="1"/>
  <c r="AE194"/>
  <c r="K194" s="1"/>
  <c r="AE195"/>
  <c r="K195" s="1"/>
  <c r="AE196"/>
  <c r="K196" s="1"/>
  <c r="AE197"/>
  <c r="K197" s="1"/>
  <c r="AE198"/>
  <c r="K198" s="1"/>
  <c r="AE199"/>
  <c r="K199" s="1"/>
  <c r="AE200"/>
  <c r="K200" s="1"/>
  <c r="AE201"/>
  <c r="K201" s="1"/>
  <c r="AE202"/>
  <c r="K202" s="1"/>
  <c r="AE203"/>
  <c r="K203" s="1"/>
  <c r="AE204"/>
  <c r="K204" s="1"/>
  <c r="AE205"/>
  <c r="K205" s="1"/>
  <c r="AE206"/>
  <c r="K206" s="1"/>
  <c r="AE208"/>
  <c r="K208" s="1"/>
  <c r="AE209"/>
  <c r="K209" s="1"/>
  <c r="AE210"/>
  <c r="K210" s="1"/>
  <c r="AE211"/>
  <c r="K211" s="1"/>
  <c r="AE212"/>
  <c r="K212" s="1"/>
  <c r="AE213"/>
  <c r="K213" s="1"/>
  <c r="AE214"/>
  <c r="K214" s="1"/>
  <c r="AE215"/>
  <c r="K215" s="1"/>
  <c r="AE216"/>
  <c r="K216" s="1"/>
  <c r="AE217"/>
  <c r="K217" s="1"/>
  <c r="AE218"/>
  <c r="K218" s="1"/>
  <c r="AE219"/>
  <c r="K219" s="1"/>
  <c r="AE221"/>
  <c r="K221" s="1"/>
  <c r="AE222"/>
  <c r="K222" s="1"/>
  <c r="AE223"/>
  <c r="K223" s="1"/>
  <c r="AE224"/>
  <c r="K224" s="1"/>
  <c r="AE225"/>
  <c r="K225" s="1"/>
  <c r="AE226"/>
  <c r="K226" s="1"/>
  <c r="AE227"/>
  <c r="K227" s="1"/>
  <c r="AE228"/>
  <c r="K228" s="1"/>
  <c r="AE229"/>
  <c r="K229" s="1"/>
  <c r="AE230"/>
  <c r="K230" s="1"/>
  <c r="AE231"/>
  <c r="K231" s="1"/>
  <c r="AE232"/>
  <c r="K232" s="1"/>
  <c r="AE233"/>
  <c r="K233" s="1"/>
  <c r="AE234"/>
  <c r="K234" s="1"/>
  <c r="AE235"/>
  <c r="K235" s="1"/>
  <c r="AE236"/>
  <c r="K236" s="1"/>
  <c r="AE237"/>
  <c r="K237" s="1"/>
  <c r="AE238"/>
  <c r="K238" s="1"/>
  <c r="AE239"/>
  <c r="K239" s="1"/>
  <c r="AE240"/>
  <c r="K240" s="1"/>
  <c r="AE241"/>
  <c r="K241" s="1"/>
  <c r="AE242"/>
  <c r="K242" s="1"/>
  <c r="AE243"/>
  <c r="K243" s="1"/>
  <c r="AE244"/>
  <c r="K244" s="1"/>
  <c r="AE245"/>
  <c r="K245" s="1"/>
  <c r="AE246"/>
  <c r="K246" s="1"/>
  <c r="AE248"/>
  <c r="K248" s="1"/>
  <c r="AE249"/>
  <c r="K249" s="1"/>
  <c r="AE250"/>
  <c r="K250" s="1"/>
  <c r="AE251"/>
  <c r="K251" s="1"/>
  <c r="AE252"/>
  <c r="K252" s="1"/>
  <c r="AE253"/>
  <c r="K253" s="1"/>
  <c r="AE254"/>
  <c r="K254" s="1"/>
  <c r="AE256"/>
  <c r="K256" s="1"/>
  <c r="AE257"/>
  <c r="K257" s="1"/>
  <c r="AE258"/>
  <c r="K258" s="1"/>
  <c r="AE260"/>
  <c r="K260" s="1"/>
  <c r="AE261"/>
  <c r="K261" s="1"/>
  <c r="AE262"/>
  <c r="K262" s="1"/>
  <c r="AE263"/>
  <c r="K263" s="1"/>
  <c r="AE264"/>
  <c r="K264" s="1"/>
  <c r="AE265"/>
  <c r="K265" s="1"/>
  <c r="AE266"/>
  <c r="K266" s="1"/>
  <c r="AE267"/>
  <c r="K267" s="1"/>
  <c r="AE268"/>
  <c r="K268" s="1"/>
  <c r="AE269"/>
  <c r="K269" s="1"/>
  <c r="AE271"/>
  <c r="K271" s="1"/>
  <c r="AE272"/>
  <c r="K272" s="1"/>
  <c r="AE273"/>
  <c r="K273" s="1"/>
  <c r="AE274"/>
  <c r="K274" s="1"/>
  <c r="AE275"/>
  <c r="K275" s="1"/>
  <c r="AE276"/>
  <c r="K276" s="1"/>
  <c r="AE277"/>
  <c r="K277" s="1"/>
  <c r="AE278"/>
  <c r="K278" s="1"/>
  <c r="AE279"/>
  <c r="K279" s="1"/>
  <c r="AE281"/>
  <c r="K281" s="1"/>
  <c r="AE282"/>
  <c r="K282" s="1"/>
  <c r="AE283"/>
  <c r="K283" s="1"/>
  <c r="AE284"/>
  <c r="K284" s="1"/>
  <c r="AE285"/>
  <c r="K285" s="1"/>
  <c r="AE286"/>
  <c r="K286" s="1"/>
  <c r="AE287"/>
  <c r="K287" s="1"/>
  <c r="AE288"/>
  <c r="K288" s="1"/>
  <c r="AE289"/>
  <c r="K289" s="1"/>
  <c r="AE290"/>
  <c r="K290" s="1"/>
  <c r="AE291"/>
  <c r="K291" s="1"/>
  <c r="AE292"/>
  <c r="K292" s="1"/>
  <c r="AE293"/>
  <c r="K293" s="1"/>
  <c r="AE294"/>
  <c r="K294" s="1"/>
  <c r="AE295"/>
  <c r="K295" s="1"/>
  <c r="AE296"/>
  <c r="K296" s="1"/>
  <c r="AE297"/>
  <c r="K297" s="1"/>
  <c r="AE298"/>
  <c r="K298" s="1"/>
  <c r="AE299"/>
  <c r="K299" s="1"/>
  <c r="AE300"/>
  <c r="K300" s="1"/>
  <c r="AE301"/>
  <c r="K301" s="1"/>
  <c r="AE302"/>
  <c r="K302" s="1"/>
  <c r="AE303"/>
  <c r="K303" s="1"/>
  <c r="AE304"/>
  <c r="K304" s="1"/>
  <c r="AE305"/>
  <c r="K305" s="1"/>
  <c r="AE306"/>
  <c r="K306" s="1"/>
  <c r="AE307"/>
  <c r="K307" s="1"/>
  <c r="AE308"/>
  <c r="K308" s="1"/>
  <c r="AE309"/>
  <c r="K309" s="1"/>
  <c r="AE310"/>
  <c r="K310" s="1"/>
  <c r="AE311"/>
  <c r="K311" s="1"/>
  <c r="AE312"/>
  <c r="K312" s="1"/>
  <c r="AE313"/>
  <c r="K313" s="1"/>
  <c r="AE314"/>
  <c r="K314" s="1"/>
  <c r="AE315"/>
  <c r="K315" s="1"/>
  <c r="AE316"/>
  <c r="K316" s="1"/>
  <c r="AE317"/>
  <c r="K317" s="1"/>
  <c r="AE318"/>
  <c r="K318" s="1"/>
  <c r="AE319"/>
  <c r="K319" s="1"/>
  <c r="AE320"/>
  <c r="K320" s="1"/>
  <c r="AE321"/>
  <c r="K321" s="1"/>
  <c r="AE132"/>
  <c r="K132" s="1"/>
  <c r="AE130"/>
  <c r="AE129"/>
  <c r="K129" s="1"/>
  <c r="AE127"/>
  <c r="K127" s="1"/>
  <c r="AE128"/>
  <c r="K128" s="1"/>
  <c r="AE126"/>
  <c r="K126" s="1"/>
  <c r="AE73"/>
  <c r="K73" s="1"/>
  <c r="AE76"/>
  <c r="K76" s="1"/>
  <c r="AE77"/>
  <c r="K77" s="1"/>
  <c r="AE78"/>
  <c r="K78" s="1"/>
  <c r="AE79"/>
  <c r="K79" s="1"/>
  <c r="AE80"/>
  <c r="K80" s="1"/>
  <c r="AE81"/>
  <c r="K81" s="1"/>
  <c r="AE82"/>
  <c r="K82" s="1"/>
  <c r="AE83"/>
  <c r="K83" s="1"/>
  <c r="AE84"/>
  <c r="K84" s="1"/>
  <c r="AE85"/>
  <c r="K85" s="1"/>
  <c r="AE86"/>
  <c r="K86" s="1"/>
  <c r="AE87"/>
  <c r="K87" s="1"/>
  <c r="AE88"/>
  <c r="K88" s="1"/>
  <c r="AE89"/>
  <c r="K89" s="1"/>
  <c r="AE91"/>
  <c r="K91" s="1"/>
  <c r="AE92"/>
  <c r="K92" s="1"/>
  <c r="AE93"/>
  <c r="K93" s="1"/>
  <c r="AE94"/>
  <c r="K94" s="1"/>
  <c r="AE95"/>
  <c r="K95" s="1"/>
  <c r="AE96"/>
  <c r="K96" s="1"/>
  <c r="AE97"/>
  <c r="K97" s="1"/>
  <c r="AE98"/>
  <c r="K98" s="1"/>
  <c r="AE99"/>
  <c r="K99" s="1"/>
  <c r="AE100"/>
  <c r="K100" s="1"/>
  <c r="AE101"/>
  <c r="K101" s="1"/>
  <c r="AE102"/>
  <c r="K102" s="1"/>
  <c r="AE103"/>
  <c r="K103" s="1"/>
  <c r="AE104"/>
  <c r="K104" s="1"/>
  <c r="AE105"/>
  <c r="K105" s="1"/>
  <c r="AE106"/>
  <c r="K106" s="1"/>
  <c r="AE107"/>
  <c r="K107" s="1"/>
  <c r="AE108"/>
  <c r="K108" s="1"/>
  <c r="AE109"/>
  <c r="K109" s="1"/>
  <c r="AE110"/>
  <c r="K110" s="1"/>
  <c r="AE111"/>
  <c r="K111" s="1"/>
  <c r="AE112"/>
  <c r="K112" s="1"/>
  <c r="AE113"/>
  <c r="K113" s="1"/>
  <c r="AE114"/>
  <c r="K114" s="1"/>
  <c r="AE115"/>
  <c r="K115" s="1"/>
  <c r="AE116"/>
  <c r="K116" s="1"/>
  <c r="AE117"/>
  <c r="K117" s="1"/>
  <c r="AE118"/>
  <c r="K118" s="1"/>
  <c r="AE119"/>
  <c r="K119" s="1"/>
  <c r="AE120"/>
  <c r="K120" s="1"/>
  <c r="AE121"/>
  <c r="K121" s="1"/>
  <c r="AE122"/>
  <c r="K122" s="1"/>
  <c r="AE123"/>
  <c r="K123" s="1"/>
  <c r="AE124"/>
  <c r="K124" s="1"/>
  <c r="AE125"/>
  <c r="K125" s="1"/>
  <c r="AE71"/>
  <c r="K71" s="1"/>
  <c r="K68"/>
  <c r="AE17"/>
  <c r="K17" s="1"/>
  <c r="AE18"/>
  <c r="K18" s="1"/>
  <c r="AE19"/>
  <c r="K19" s="1"/>
  <c r="AE20"/>
  <c r="K20" s="1"/>
  <c r="AE21"/>
  <c r="K21" s="1"/>
  <c r="AE22"/>
  <c r="K22" s="1"/>
  <c r="AE23"/>
  <c r="K23" s="1"/>
  <c r="AE24"/>
  <c r="K24" s="1"/>
  <c r="AE25"/>
  <c r="K25" s="1"/>
  <c r="AE26"/>
  <c r="K26" s="1"/>
  <c r="AE27"/>
  <c r="K27" s="1"/>
  <c r="AE28"/>
  <c r="K28" s="1"/>
  <c r="AE29"/>
  <c r="K29" s="1"/>
  <c r="AE30"/>
  <c r="K30" s="1"/>
  <c r="AE31"/>
  <c r="K31" s="1"/>
  <c r="AE32"/>
  <c r="K32" s="1"/>
  <c r="AE33"/>
  <c r="K33" s="1"/>
  <c r="AE34"/>
  <c r="K34" s="1"/>
  <c r="AE35"/>
  <c r="K35" s="1"/>
  <c r="AE36"/>
  <c r="K36" s="1"/>
  <c r="AE37"/>
  <c r="K37" s="1"/>
  <c r="AE38"/>
  <c r="K38" s="1"/>
  <c r="AE39"/>
  <c r="K39" s="1"/>
  <c r="AE40"/>
  <c r="K40" s="1"/>
  <c r="AE41"/>
  <c r="K41" s="1"/>
  <c r="AE42"/>
  <c r="K42" s="1"/>
  <c r="AE43"/>
  <c r="K43" s="1"/>
  <c r="AE44"/>
  <c r="K44" s="1"/>
  <c r="AE45"/>
  <c r="K45" s="1"/>
  <c r="AE46"/>
  <c r="K46" s="1"/>
  <c r="AE47"/>
  <c r="K47" s="1"/>
  <c r="AE48"/>
  <c r="K48" s="1"/>
  <c r="AE49"/>
  <c r="K49" s="1"/>
  <c r="AE50"/>
  <c r="K50" s="1"/>
  <c r="AE51"/>
  <c r="K51" s="1"/>
  <c r="AE52"/>
  <c r="K52" s="1"/>
  <c r="AE53"/>
  <c r="K53" s="1"/>
  <c r="AE54"/>
  <c r="K54" s="1"/>
  <c r="AE55"/>
  <c r="K55" s="1"/>
  <c r="AE56"/>
  <c r="K56" s="1"/>
  <c r="AE57"/>
  <c r="K57" s="1"/>
  <c r="AE58"/>
  <c r="K58" s="1"/>
  <c r="AE59"/>
  <c r="K59" s="1"/>
  <c r="AE60"/>
  <c r="K60" s="1"/>
  <c r="AE61"/>
  <c r="K61" s="1"/>
  <c r="AE62"/>
  <c r="K62" s="1"/>
  <c r="AE63"/>
  <c r="K63" s="1"/>
  <c r="AE64"/>
  <c r="K64" s="1"/>
  <c r="AE65"/>
  <c r="K65" s="1"/>
  <c r="AE66"/>
  <c r="K66" s="1"/>
  <c r="AE67"/>
  <c r="K67" s="1"/>
  <c r="AE16"/>
  <c r="K16" s="1"/>
  <c r="AE70"/>
  <c r="K70" s="1"/>
  <c r="M499"/>
  <c r="M339" l="1"/>
  <c r="M500" s="1"/>
  <c r="M501" s="1"/>
  <c r="N339"/>
  <c r="O483"/>
  <c r="AE483" s="1"/>
  <c r="K483" s="1"/>
  <c r="O90"/>
  <c r="AE90" s="1"/>
  <c r="K90" s="1"/>
  <c r="AE75"/>
  <c r="K75" s="1"/>
  <c r="O74"/>
  <c r="AE74" s="1"/>
  <c r="K74" s="1"/>
  <c r="O445"/>
  <c r="AE445" s="1"/>
  <c r="K445" s="1"/>
  <c r="O443"/>
  <c r="AE443" s="1"/>
  <c r="K443" s="1"/>
  <c r="O440"/>
  <c r="T189"/>
  <c r="AE189" s="1"/>
  <c r="K189" s="1"/>
  <c r="Q499"/>
  <c r="R499"/>
  <c r="S499"/>
  <c r="T499"/>
  <c r="U499"/>
  <c r="V499"/>
  <c r="W499"/>
  <c r="X499"/>
  <c r="Y499"/>
  <c r="Z499"/>
  <c r="AA499"/>
  <c r="AB499"/>
  <c r="AC499"/>
  <c r="AD499"/>
  <c r="AF499"/>
  <c r="L160"/>
  <c r="L161"/>
  <c r="L162"/>
  <c r="L163"/>
  <c r="L182"/>
  <c r="L183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38"/>
  <c r="L139"/>
  <c r="L140"/>
  <c r="L141"/>
  <c r="L142"/>
  <c r="L499"/>
  <c r="P339"/>
  <c r="P500" s="1"/>
  <c r="P501" s="1"/>
  <c r="W339"/>
  <c r="AA339"/>
  <c r="AA500" s="1"/>
  <c r="AA501" s="1"/>
  <c r="AB339"/>
  <c r="AC339"/>
  <c r="AF339"/>
  <c r="L130"/>
  <c r="L132"/>
  <c r="L133"/>
  <c r="L134"/>
  <c r="L135"/>
  <c r="L136"/>
  <c r="L137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K130"/>
  <c r="AE322"/>
  <c r="K322" s="1"/>
  <c r="AE323"/>
  <c r="K323" s="1"/>
  <c r="AE324"/>
  <c r="K324" s="1"/>
  <c r="AE325"/>
  <c r="K325" s="1"/>
  <c r="AE326"/>
  <c r="K326" s="1"/>
  <c r="AE327"/>
  <c r="K327" s="1"/>
  <c r="AE328"/>
  <c r="K328" s="1"/>
  <c r="AE330"/>
  <c r="K330" s="1"/>
  <c r="AE331"/>
  <c r="K331" s="1"/>
  <c r="AE332"/>
  <c r="K332" s="1"/>
  <c r="AE333"/>
  <c r="K333" s="1"/>
  <c r="AE334"/>
  <c r="K334" s="1"/>
  <c r="AE335"/>
  <c r="K335" s="1"/>
  <c r="AE336"/>
  <c r="K336" s="1"/>
  <c r="AE337"/>
  <c r="K337" s="1"/>
  <c r="AE338"/>
  <c r="K338" s="1"/>
  <c r="AD329"/>
  <c r="AE329" s="1"/>
  <c r="K329" s="1"/>
  <c r="Z280"/>
  <c r="X247"/>
  <c r="AE247" s="1"/>
  <c r="K247" s="1"/>
  <c r="Y259"/>
  <c r="AE259" s="1"/>
  <c r="K259" s="1"/>
  <c r="Y270"/>
  <c r="AE270" s="1"/>
  <c r="K270" s="1"/>
  <c r="X255"/>
  <c r="AE255" s="1"/>
  <c r="K255" s="1"/>
  <c r="V220"/>
  <c r="AE220" s="1"/>
  <c r="K220" s="1"/>
  <c r="U193"/>
  <c r="AE193" s="1"/>
  <c r="K193" s="1"/>
  <c r="U207"/>
  <c r="AE207" s="1"/>
  <c r="K207" s="1"/>
  <c r="T187"/>
  <c r="AE187" s="1"/>
  <c r="K187" s="1"/>
  <c r="S176"/>
  <c r="AE176" s="1"/>
  <c r="K176" s="1"/>
  <c r="S166"/>
  <c r="AE166" s="1"/>
  <c r="K166" s="1"/>
  <c r="R161"/>
  <c r="AE161" s="1"/>
  <c r="K161" s="1"/>
  <c r="R155"/>
  <c r="AE155" s="1"/>
  <c r="K155" s="1"/>
  <c r="R140"/>
  <c r="AE140" s="1"/>
  <c r="K140" s="1"/>
  <c r="Q135"/>
  <c r="AE135" s="1"/>
  <c r="K135" s="1"/>
  <c r="Q13"/>
  <c r="R13" s="1"/>
  <c r="S13" s="1"/>
  <c r="T13" s="1"/>
  <c r="U13" s="1"/>
  <c r="V13" s="1"/>
  <c r="W13" s="1"/>
  <c r="X13" s="1"/>
  <c r="Y13" s="1"/>
  <c r="Z13" s="1"/>
  <c r="AA13" s="1"/>
  <c r="AB13" s="1"/>
  <c r="AC13" s="1"/>
  <c r="AD13" s="1"/>
  <c r="AE13" s="1"/>
  <c r="AF13" s="1"/>
  <c r="AC500" l="1"/>
  <c r="AC501" s="1"/>
  <c r="AB500"/>
  <c r="AB501" s="1"/>
  <c r="AF500"/>
  <c r="AF501" s="1"/>
  <c r="AD339"/>
  <c r="AD500" s="1"/>
  <c r="AD501" s="1"/>
  <c r="L339"/>
  <c r="L500" s="1"/>
  <c r="L501" s="1"/>
  <c r="Z339"/>
  <c r="Z500" s="1"/>
  <c r="Z501" s="1"/>
  <c r="AE280"/>
  <c r="K280" s="1"/>
  <c r="O499"/>
  <c r="O500" s="1"/>
  <c r="O501" s="1"/>
  <c r="AE440"/>
  <c r="K440" s="1"/>
  <c r="K499" s="1"/>
  <c r="S339"/>
  <c r="S500" s="1"/>
  <c r="S501" s="1"/>
  <c r="X339"/>
  <c r="X500" s="1"/>
  <c r="X501" s="1"/>
  <c r="Q339"/>
  <c r="Q500" s="1"/>
  <c r="Q501" s="1"/>
  <c r="T339"/>
  <c r="T500" s="1"/>
  <c r="T501" s="1"/>
  <c r="U339"/>
  <c r="U500" s="1"/>
  <c r="U501" s="1"/>
  <c r="W500"/>
  <c r="W501" s="1"/>
  <c r="R339"/>
  <c r="R500" s="1"/>
  <c r="R501" s="1"/>
  <c r="Y339"/>
  <c r="Y500" s="1"/>
  <c r="Y501" s="1"/>
  <c r="V339"/>
  <c r="V500" s="1"/>
  <c r="V501" s="1"/>
  <c r="AE339" l="1"/>
  <c r="AE499"/>
  <c r="K339"/>
  <c r="K500" s="1"/>
  <c r="K501" s="1"/>
  <c r="N499"/>
  <c r="N500" s="1"/>
  <c r="N501" s="1"/>
  <c r="AE500" l="1"/>
  <c r="AE501" s="1"/>
</calcChain>
</file>

<file path=xl/comments1.xml><?xml version="1.0" encoding="utf-8"?>
<comments xmlns="http://schemas.openxmlformats.org/spreadsheetml/2006/main">
  <authors>
    <author>eshi013</author>
  </authors>
  <commentList>
    <comment ref="B162" authorId="0">
      <text>
        <r>
          <rPr>
            <b/>
            <sz val="9"/>
            <color indexed="81"/>
            <rFont val="Tahoma"/>
            <family val="2"/>
            <charset val="204"/>
          </rPr>
          <t>eshi013:</t>
        </r>
        <r>
          <rPr>
            <sz val="9"/>
            <color indexed="81"/>
            <rFont val="Tahoma"/>
            <family val="2"/>
            <charset val="204"/>
          </rPr>
          <t xml:space="preserve">
к зданиям ул. Шевченко, 25, ул. Островского, 44</t>
        </r>
      </text>
    </comment>
  </commentList>
</comments>
</file>

<file path=xl/sharedStrings.xml><?xml version="1.0" encoding="utf-8"?>
<sst xmlns="http://schemas.openxmlformats.org/spreadsheetml/2006/main" count="4066" uniqueCount="2084">
  <si>
    <t>№
п/п</t>
  </si>
  <si>
    <t>Основные технические характеристики</t>
  </si>
  <si>
    <t>Значение показателя</t>
  </si>
  <si>
    <t>Всего</t>
  </si>
  <si>
    <t>Остаток финанси-рования</t>
  </si>
  <si>
    <t>Наименование
мероприятий</t>
  </si>
  <si>
    <t>Ед.
изм.</t>
  </si>
  <si>
    <t>в т.ч. за счет платы
за под-ключение</t>
  </si>
  <si>
    <t>Год начала реализации мероприятия</t>
  </si>
  <si>
    <t>Год окончания реализации мероприятия</t>
  </si>
  <si>
    <t>Описание и место расположения
объекта</t>
  </si>
  <si>
    <t>Обоснование необходимости
(цель реализации)</t>
  </si>
  <si>
    <t>Про-финанси-ровано
к N</t>
  </si>
  <si>
    <t>Техническое перевооружение объектов теплоснабжения позволит улучшить гидравлический режим в сети, обеспечить минимальный уровень потерь тепловой энергии, не превышающий нормативные значения, сократить ущерб от инцидентов, увеличить срок эксплуатации</t>
  </si>
  <si>
    <t>2017</t>
  </si>
  <si>
    <t>до реализации мероприятия</t>
  </si>
  <si>
    <t>после реализации мероприятия</t>
  </si>
  <si>
    <t>Наименование показателя (мощность, протяженность, диаметр и т.п.)</t>
  </si>
  <si>
    <t>протяженность</t>
  </si>
  <si>
    <t>2018</t>
  </si>
  <si>
    <t>2019</t>
  </si>
  <si>
    <t>2020</t>
  </si>
  <si>
    <t>2021</t>
  </si>
  <si>
    <t>2022</t>
  </si>
  <si>
    <t>2023</t>
  </si>
  <si>
    <t>2024</t>
  </si>
  <si>
    <t>2025</t>
  </si>
  <si>
    <t>Расходы на реализацию мероприятий в прогнозных ценах, руб. (без  НДС)</t>
  </si>
  <si>
    <t>Группа 3. Реконструкция или модернизация существующих объектов в целях снижения уровня износа существующих объектов и (или) поставки энергии от разных источников</t>
  </si>
  <si>
    <t>3.1. Реконструкция или модернизация существующих тепловых сетей</t>
  </si>
  <si>
    <t>инв.№ 608662003,608662004, 608662008, 608662009, 608662026, 608662077, 608662078.</t>
  </si>
  <si>
    <t xml:space="preserve">Техническое перевооружение.Сети теплоснабжения от ЦТП пер.Северный 71 </t>
  </si>
  <si>
    <t>0,576/сталь</t>
  </si>
  <si>
    <t>0,576/ППУ/полимерные трубы</t>
  </si>
  <si>
    <t>инв. № 608688001, 608688001, 608688004, 608688023, 608688026, 608688027.</t>
  </si>
  <si>
    <t>инв.№ 608835010, 608835011.</t>
  </si>
  <si>
    <t>км</t>
  </si>
  <si>
    <t>инв.№ 608762001</t>
  </si>
  <si>
    <t xml:space="preserve">Техническое перевооружение. Сети теплоснабжения от ТК-1222 </t>
  </si>
  <si>
    <t>0,394/сталь</t>
  </si>
  <si>
    <t>инв.№ 608835003, 608835004, 608835005, 608835006, 608835007, 608835008, 608835009, 608835012, 608835013, 608835014, 608835016, 608835017, 608835018, 608835019, 608835020, 608835021, 608835022, 608835023, 608835026, 608835027, 608835029, 608835030, 608835032, 608835034, 608835040.</t>
  </si>
  <si>
    <t xml:space="preserve">Техническое перевооружение. Сети теплоснабжения от ТК-1317/2 </t>
  </si>
  <si>
    <t>1,221/сталь</t>
  </si>
  <si>
    <t>1,221/ППУ/полимерные трубы</t>
  </si>
  <si>
    <t xml:space="preserve">Техническое перевооружение. Сети теплоснабжения от  ТК-1214 </t>
  </si>
  <si>
    <t>инв.№ 608850012, 608850015,608850061,608850062, 608850074</t>
  </si>
  <si>
    <t>0,36/сталь</t>
  </si>
  <si>
    <t>0,36/ППУ/полимерные трубы</t>
  </si>
  <si>
    <t>инв.№ 608853001, 608853008, 608853017, 608853019, 608853020, 608853021, 608853023</t>
  </si>
  <si>
    <t xml:space="preserve">Техническое перевооружение. Сети теплоснабжения от ТК-1317/6 (ввод на ЦТП ул. Коммунаров,361а) </t>
  </si>
  <si>
    <t>0,989/ППУ</t>
  </si>
  <si>
    <t>инв.№ 608854001, 608854002</t>
  </si>
  <si>
    <t>Техническое перевооружение. Сети теплоснабжения от ТК-1415 (ввод на ЦТП ул. 10 лет Октября ,7а)</t>
  </si>
  <si>
    <t>0,653/сталь</t>
  </si>
  <si>
    <t>0,653/ППУ</t>
  </si>
  <si>
    <t>инв.№ 608863001, 608863002, 608863003, 608863004.</t>
  </si>
  <si>
    <t>0,616/сталь</t>
  </si>
  <si>
    <t>0,616/ППУ</t>
  </si>
  <si>
    <t>Техническое перевооружение. Сети теплоснабжения от ТК-1416а (ввод на ИТП ул. Холмогорова, 36б)</t>
  </si>
  <si>
    <t>Техническое перевооружение. Сети теплоснабжения от ТК-1420 (ввод на ИТП ул. Холмогорова,11в)</t>
  </si>
  <si>
    <t>0,952/сталь</t>
  </si>
  <si>
    <t>0,186/сталь</t>
  </si>
  <si>
    <t>0,210/ППУ/полимерные трубы</t>
  </si>
  <si>
    <t>0,402/сталь</t>
  </si>
  <si>
    <t>0,402/ППУ/полимерные трубы</t>
  </si>
  <si>
    <t xml:space="preserve">инв.№ 608865097, 608865098, 608865099, 608865100, 608865101, 608865102, 608865145, 608865146. </t>
  </si>
  <si>
    <t xml:space="preserve">Техническое перевооружение. Сети теплоснабжения от ЦТП Металлистов 52 </t>
  </si>
  <si>
    <t xml:space="preserve">инв.№ 608916007, 608916008, 608916009, 608916010,  608916015, 608916016, 608916017, 608916018, 608916021, 608916022, 608916025, 608916026, 608916043, 608916044, 608916045, 608916046, 608916049, 608916050, 608916054, 608916055, 608916056 . </t>
  </si>
  <si>
    <t xml:space="preserve">Техническое перевооружение. Сети теплоснабжения от ЦТП ул. Парковая,5 </t>
  </si>
  <si>
    <t>2,012/сталь</t>
  </si>
  <si>
    <t>инв.№ 608924001,  608924002, 608924003, 608924004, 608924005, 608924006, 608924011, 608924013, 608924015, 608924016, 608924017, 608924018, 608924019, 608924020, 608924021, 608924022, 608924023, 608924039.</t>
  </si>
  <si>
    <t xml:space="preserve">Техническое перевооружение. Сети теплоснабжени от ЦТП ул. Ухтомского, 23а </t>
  </si>
  <si>
    <t>1,142/сталь</t>
  </si>
  <si>
    <t>1,142/ППУ/полимерные трубы</t>
  </si>
  <si>
    <t>2,198/ППУ/полимерные трубы</t>
  </si>
  <si>
    <t>инв.№ 608934002, 608934009, 608934012, 608934017, 608934018, 608934025, 608934026, 608934032, 608934034, 608934038, 608934039, 608934048, 608934051, 608934052, 608934059, 608934123, 608934133, 608934135, 608934136, 608934161, 608934162, 608934163, 608934182, 608934183, 608934196, 608934204, 608934211, 608934212, 608934213.</t>
  </si>
  <si>
    <t>Техническое перевооружение.  Сети теплоснабжения от ТК-1100</t>
  </si>
  <si>
    <t>1,741/сталь</t>
  </si>
  <si>
    <t>1,759/ППУ/полимерные трубы</t>
  </si>
  <si>
    <t>инв.№ 608948001.</t>
  </si>
  <si>
    <t>Техническое перевооружение.  Сети теплоснабжения от ТК-1138</t>
  </si>
  <si>
    <t>0,257/сталь</t>
  </si>
  <si>
    <t>0,257/ППУ</t>
  </si>
  <si>
    <t>2,569/сталь</t>
  </si>
  <si>
    <t>2,569/ППУ</t>
  </si>
  <si>
    <t xml:space="preserve">Техническое перевооружение.  Сети теплоснабжения от котельной ул. Промышленная, 8 </t>
  </si>
  <si>
    <t>инв.№ 608966001, 608966002, 608966003, 608966004, 608966005, 608966006, 608966007, 608966008, 608966009, 608966010, 608966011, 608966012, 608966013, 608966014, 608966015, 608966016, 608966017, 608966018, 608966019, 608966020, 608966021, 608966022, 608966023, 608966024, 608966025, 608966026, 608966027, 608966028, 608966030, 608966031, 608966032, 608966033, 608966034, 608966035, 608966036, 608966037, 608966038, 608966039, 608966041, 608966042, 608966043, 608966044, 608966046, 608966048, 608966050, 608966051, 608966052, 608966053, 608966054, 608966055, 608966056, 608966066, 608966067, 608966075, 608966081, 608966082, 608966087.</t>
  </si>
  <si>
    <t>инв.№ 608972001, 608972003, 608972004, 608972005, 608972006, 608972007, 608972008, 608972009, 608972010.</t>
  </si>
  <si>
    <t xml:space="preserve">Техническое перевооружение.  Сети теплоснабжения от ТК-2816 (ввод на ЦТП ул. Ухтомского, 17а, ЦТП ул. Ухтомского, 23а) </t>
  </si>
  <si>
    <t>2,938/сталь</t>
  </si>
  <si>
    <t>2,938/ППУ</t>
  </si>
  <si>
    <t>инв.№ 609000001,609000002, 609000003, 609000004.</t>
  </si>
  <si>
    <t xml:space="preserve">Техническое перевооружение. Сети теплоснабжения от ТК-1609а </t>
  </si>
  <si>
    <t>0,274/сталь</t>
  </si>
  <si>
    <t>0,274/ППУ</t>
  </si>
  <si>
    <t>инв.№ 609005002,609005003, 609005005.</t>
  </si>
  <si>
    <t>0,496/сталь</t>
  </si>
  <si>
    <t>0,496/ППУ</t>
  </si>
  <si>
    <t xml:space="preserve">Техническое перевооружение. Сети теплоснабжения от  ТК-2305  </t>
  </si>
  <si>
    <t xml:space="preserve"> инв.№ 609008025, 609008037, 609008082, 609008083, 609008088.</t>
  </si>
  <si>
    <t xml:space="preserve">Техническое перевооружение. Сети теплоснабжения от  ТК-2305 </t>
  </si>
  <si>
    <t>0,174/сталь</t>
  </si>
  <si>
    <t>0,227/ППУ/полимерные трубы</t>
  </si>
  <si>
    <t>0,06/сталь</t>
  </si>
  <si>
    <t>0,08/ППУ/полимерные трубы</t>
  </si>
  <si>
    <t xml:space="preserve"> инв.№ 608916057, 608916058, 608916059, 608916060, 608916061, 608916062, 608916063, 608916064, 608916065, 608916066.</t>
  </si>
  <si>
    <t>0,377/сталь</t>
  </si>
  <si>
    <t>0,502/ППУ/полимерные трубы</t>
  </si>
  <si>
    <t xml:space="preserve"> инв.№608934242.</t>
  </si>
  <si>
    <t xml:space="preserve">Техническое перевооружение. Сети теплоснабжения от ТК-1100 </t>
  </si>
  <si>
    <t>0,495/сталь</t>
  </si>
  <si>
    <t>0,495/ППУ</t>
  </si>
  <si>
    <t xml:space="preserve">Техническое перевооружение. Сети теплоснабжения от котельной ул. Механизаторская, 22 </t>
  </si>
  <si>
    <t>инв.№ 608744009, 608744010, 608744011, 608744012, 608744016, 608744017, 608744032, 608744033, 608744034, 608744035, 608744036, 608744060, 608744061.</t>
  </si>
  <si>
    <t>2,010/сталь</t>
  </si>
  <si>
    <t>2,010/ППУ/полимерные трубы</t>
  </si>
  <si>
    <t xml:space="preserve">Техническое перевооружение. Сети теплоснабжения ТК-1334 – ТК-1333 </t>
  </si>
  <si>
    <t>инв.№ 608997015.</t>
  </si>
  <si>
    <t>0,086/сталь</t>
  </si>
  <si>
    <t>0,086/ППУ</t>
  </si>
  <si>
    <t>1,042/сталь</t>
  </si>
  <si>
    <t>инв.№608761031, 608761067, 608761068, 608761078, 608761079, 608761080, 608761130, 608761131, 608761134, 608761173, 608761174, 608761175, 608761176, 608761177, 608761179, 608761180, 608761181, 608761191, 608761193, 608761200.</t>
  </si>
  <si>
    <t>1,325/ППУ/полимерные трубы</t>
  </si>
  <si>
    <t>Техническое перевооружение. Сети теплоснабжения Гольянский посёлок, 1 инв</t>
  </si>
  <si>
    <t>.№ 608927010,  608927030, 608927032, 608927034.</t>
  </si>
  <si>
    <t>0,276/сталь</t>
  </si>
  <si>
    <t>0,373/ППУ/полимерные трубы</t>
  </si>
  <si>
    <t xml:space="preserve">Техническое перевооружение. Сети теплоснабжения от ТК-1134/6  (ввод на ЦТП ул. Советская, 37) </t>
  </si>
  <si>
    <t>инв.№ 608945002, 608945003.</t>
  </si>
  <si>
    <t>0,425/сталь</t>
  </si>
  <si>
    <t>0,425/ППУ</t>
  </si>
  <si>
    <t xml:space="preserve">Техническое перевооружение. Сети теплоснабжения от ТК-ТК-1917/4  (резервный  ввод на ЦТП ул. Красноармейская, 76а) </t>
  </si>
  <si>
    <t>инв.№ 608956001.</t>
  </si>
  <si>
    <t>0,702/сталь</t>
  </si>
  <si>
    <t>0,702/ППУ</t>
  </si>
  <si>
    <t>Техническое перевооружение. Сети теплоснабжения от ЦТП Воткинское шоссе, 136б</t>
  </si>
  <si>
    <t>инв.№ 608976001, 608976002, 608976008, 608976012, 608976016, 608976018, 608976019, 608976020, 608976021, 608976022, 608976023, 608976028, 608976029, 608976030, 608976031, 608976035, 608976037, 608976038, 608976039, 608976045, 608976047, 608976055, 608976056, 608976057, 608976059 608976061, 608976062, 608976063, 608976065, 608976066, 608976069, 608976070, 608976073, 608976074, 608976083, 608976084, 608976086, 608976087, 6089760102, 608976111, 608976112, 608976113, 608976114.</t>
  </si>
  <si>
    <t>2,139/сталь</t>
  </si>
  <si>
    <t>2,357/ППУ/полимерные трубы</t>
  </si>
  <si>
    <t xml:space="preserve">Техническое перевооружение. Сети теплоснабжения от ЦТП Воткинское шоссе, 136 б </t>
  </si>
  <si>
    <t>7,219/сталь</t>
  </si>
  <si>
    <t>8,122/ППУ/полимерные трубы</t>
  </si>
  <si>
    <t>инв.№ 608983001</t>
  </si>
  <si>
    <t>Техническое перевооружение. Сети теплоснабжения от ТК-1613 (ввод на ЦТП ул. Кооперативная, 1а)</t>
  </si>
  <si>
    <t>0,133/сталь</t>
  </si>
  <si>
    <t>0,133/ППУ</t>
  </si>
  <si>
    <t>Техническое перевооружение. Сети теплоснабжения от ТК-1331 (ввод на ЦТП ул. Льва Толстого, 26а, ЦТП ул. Тимирязева, 19а, ЦТП ул. Тимирязева 3а)  инв.№ 608997011</t>
  </si>
  <si>
    <t xml:space="preserve">Техническое перевооружение. Сети теплоснабжения от ТК-1331 (ввод на ЦТП ул. Льва Толстого, 26а, ЦТП ул. Тимирязева, 19а, ЦТП ул. Тимирязева 3а)  </t>
  </si>
  <si>
    <t>инв.№ 608997011</t>
  </si>
  <si>
    <t>1,108/сталь</t>
  </si>
  <si>
    <t>1,108/ППУ</t>
  </si>
  <si>
    <t>Техническое перевооружение. Сети теплоснабжения от ТК-2211</t>
  </si>
  <si>
    <t xml:space="preserve"> инв.№ 609003022</t>
  </si>
  <si>
    <t>0,076/сталь</t>
  </si>
  <si>
    <t>0,076/ППУ</t>
  </si>
  <si>
    <t xml:space="preserve">Техническое перевооружение.Сети теплоснабжения от  </t>
  </si>
  <si>
    <t>1,828/сталь</t>
  </si>
  <si>
    <t>1,888/ППУ/полимерные трубы</t>
  </si>
  <si>
    <t>0,181/сталь</t>
  </si>
  <si>
    <t>0,181/ППУ/полимерные трубы</t>
  </si>
  <si>
    <t xml:space="preserve">Техническое перевооружение.Сети теплоснабжения от котельной ул. Механизаторская, 22 </t>
  </si>
  <si>
    <t>инв.№ 608744018,608744019.</t>
  </si>
  <si>
    <t xml:space="preserve">Техническое перевооружение.Сети теплоснабжения от ЦТП Воткинское шоссе 46а </t>
  </si>
  <si>
    <t>инв.№ 608980278, 608980301, 608980092 ,608980302.</t>
  </si>
  <si>
    <t xml:space="preserve">Техническое перевооружение.Сети теплоснабжения от ЦТП ул. Редукторная, 8а  </t>
  </si>
  <si>
    <t>инв.№ 608761155, 608761156.</t>
  </si>
  <si>
    <t xml:space="preserve">Техническое перевооружение. Сети теплоснабжения от ЦТП Воткинское шоссе, 136б  </t>
  </si>
  <si>
    <t>инв.№ 608976036, 608976123, 608976125, 608976124, 608976126, 608976128, 608976116, 608976130, 608976127, 608976129, 608976131, 608976133, 608976132, 608976134, 608976122, 608976119, 608976120.</t>
  </si>
  <si>
    <t>0,467/сталь</t>
  </si>
  <si>
    <t>0,467/ППУ/полимерные трубы</t>
  </si>
  <si>
    <t>0,007/сталь</t>
  </si>
  <si>
    <t>0,007/ППУ/полимерные трубы</t>
  </si>
  <si>
    <t>0,285/сталь</t>
  </si>
  <si>
    <t>0,285/ППУ/полимерные трубы</t>
  </si>
  <si>
    <t xml:space="preserve">Техническое перевооружение. Сети теплоснабжения ЦТП ул.  Клубная, 21  
</t>
  </si>
  <si>
    <t>инв.№ 608682001, 608682002, 608682003, 608682004, 608682005, 608682006, 608682007, 608682009,
608682031, 608682033, 608682034, 608682035, 608682036.</t>
  </si>
  <si>
    <t>0,942/сталь</t>
  </si>
  <si>
    <t>0,942/ППУ/полимерные трубы</t>
  </si>
  <si>
    <t>0,03/сталь</t>
  </si>
  <si>
    <t>0,03/ППУ</t>
  </si>
  <si>
    <t xml:space="preserve">Техническое перевооружение. Сети теплоснабжения от ЦТП ул. 9 Января, 255а.  
</t>
  </si>
  <si>
    <t>инв.№608786007,608786008.</t>
  </si>
  <si>
    <t>0,061/сталь</t>
  </si>
  <si>
    <t>0,061/ППУ/полимерные трубы</t>
  </si>
  <si>
    <t xml:space="preserve">Техническое перевооружение. Сети теплоснабженеия от ТК-1427/3 </t>
  </si>
  <si>
    <t xml:space="preserve"> инв.№ 608797001, 608797002, 608797003, 608797004, 608797005, 608797006, 608797007, 608797008, 608797009, 608797011, 608797012, 608797013, 608797014, 608797016, 608797018, 608797019, 608797020, 608797021,608797022, 608797023, 608797024, 608797025, 608797026, 608797027, 608797030, 608797034, 608797035,608797036, 608797038, 608797039, 608797040, 608797042, 608797043, 608797047, 608797048, 608797050,608797052, 608797061, 608797062, 608797063, 608797064, 608797066, 608797067, 608797068, 608797070,608797072, 608797073, 608797074, 608797076, 608797078, 608797084, 608797090, 608797097, 608797098,608797099, 608797100, 608797101, 608797102, 608797103, 608797104, 608797105.</t>
  </si>
  <si>
    <t>3,637/сталь</t>
  </si>
  <si>
    <t>3,807/ППУ/полимерные трубы</t>
  </si>
  <si>
    <t>инв.№ 608822004</t>
  </si>
  <si>
    <t xml:space="preserve">Техническое перевооружение. Сети теплоснабжения от  ТК - 2514 (ввод на ЦТП ул. Карла Маркса, 314а)  </t>
  </si>
  <si>
    <t xml:space="preserve">Техническое перевооружение. Сети теплоснабжения от ТК-1203.  </t>
  </si>
  <si>
    <t>инв.№ 608831001, 608831003, 608831005, 608831006, 608831007, 608831009, 608831011, 608831012, 608831013, 608831016, 608831017, 608831018, 608831019, 608831020, 608831021, 608831023, 608831025, 608831026, 608831027, 608831028, 608831030.</t>
  </si>
  <si>
    <t>0,588/сталь</t>
  </si>
  <si>
    <t>0,588/ППУ</t>
  </si>
  <si>
    <t xml:space="preserve">Техническое перевооружение. Сети теплоснабжения от ТК-1203. </t>
  </si>
  <si>
    <t xml:space="preserve"> инв.№ 608848002, 608848003, 608848004, 608848005, 608848006, 608848007, 608848008, 608848009, 608848010, 608848011, 608848012, 608848014, 608848015, 608848016, 608848017, 608848018, 608848019, 608848021, 608848023, 608848024, 608848025, 608848026, 608848028, 608848031, 608848032, 608848036, 608848037, 608848041, 608848042, 608848043, 608848044, 608848045, 608848046, 608848047, 608848050, 608848051.</t>
  </si>
  <si>
    <t>1,186/сталь</t>
  </si>
  <si>
    <t>1,186/ППУ</t>
  </si>
  <si>
    <t xml:space="preserve">Техническое перевооружение. Сеть теплоснабжения от ТК-1109/3 (ввод на ЦТП ул. Советская, 15Т). </t>
  </si>
  <si>
    <t xml:space="preserve"> инв.№ 608857001, 608857002, 608857018 , 608857019 , 608857020 , 608857021 , 608857029 , 608857049 , 608857050 , 608857051 , 608857057.</t>
  </si>
  <si>
    <t>0,591/сталь</t>
  </si>
  <si>
    <t>0,669/ППУ/полимерные трубы</t>
  </si>
  <si>
    <t>инв.№ 608859002, 608859005, 608859010.</t>
  </si>
  <si>
    <t xml:space="preserve">Техническое перевооружение. Сети теплоснабжения от ТК-1215/1 (ввод на ЦТП ул. Коммунаров, 239а).  </t>
  </si>
  <si>
    <t>0,13/сталь</t>
  </si>
  <si>
    <t>0,13/ППУ</t>
  </si>
  <si>
    <t>0,195/сталь</t>
  </si>
  <si>
    <t>0,195/ППУ/полимерные трубы</t>
  </si>
  <si>
    <t xml:space="preserve">Техническое перевооружение. Сеть теплоснабжения от ЦТП Металлистов 52.  </t>
  </si>
  <si>
    <t>инв.№ 608865105, 608865106, 608865107 , 608865108.</t>
  </si>
  <si>
    <t>Техническое перевооружение. Сеть теплоснабжения от ЦТП ул.Пушкинская, 373б.  
.</t>
  </si>
  <si>
    <t>инв.№ 608877001, 608877002, 608877003, 608877004, 608877005, 608877006, 608877007, 608877008, 608877009, 608877010, 608877011, 608877012, 608877013, 608877014, 608877015, 608877016, 608877017, 608877018, 608877019, 608877020, 608877021, 608877022, 608877023, 608877024, 608877025, 608877026, 608877027, 608877028, 608877029, 608877030, 608877031, 608877032, 608877033, 608877034, 608877035, 608877036, 608877038, 608877039, 608877040, 608877041, 608877042, 608877043, 608877044, 608877045, 608877046, 608877047, 608877048, 608877049,
608877050, 608877051, 608877052, 608877114, 608877115, 608877116, 608877117, 608877118, 608877119.</t>
  </si>
  <si>
    <t>3,723/сталь</t>
  </si>
  <si>
    <t>3,723/ППУ/полимерные трубы</t>
  </si>
  <si>
    <t xml:space="preserve">Техническое перевооружение. Сети теплоснабжения от ЦТП ул. Пушкинская 245б.  </t>
  </si>
  <si>
    <t>инв.№ 608880033, 608880034, 608880039, 608880040, 608880041, 608880042.</t>
  </si>
  <si>
    <t>0,499/сталь</t>
  </si>
  <si>
    <t>0,499/ППУ/полимерные трубы</t>
  </si>
  <si>
    <t xml:space="preserve">Техническое перевооружение. Сети теплоснабжения от ТК-1134/6  (ввод на ЦТП ул. Советская, 37). </t>
  </si>
  <si>
    <t xml:space="preserve"> инв.№ 608945001, 608945004.</t>
  </si>
  <si>
    <t>0,512/сталь</t>
  </si>
  <si>
    <t>0,512/ППУ</t>
  </si>
  <si>
    <t xml:space="preserve">Техническое перевооружение. Сети теплоснабжения от ТК-1134.  </t>
  </si>
  <si>
    <t xml:space="preserve">инв.№ 608946001, 608946002, 608946003, 608946004, 608946005, 608946006, 608946007, 608946008, 608946009, 608946010, 608946011, 608946012, 608946013. </t>
  </si>
  <si>
    <t>0,355/сталь</t>
  </si>
  <si>
    <t>0,410/ППУ/полимерные трубы</t>
  </si>
  <si>
    <t>Техническое перевооружение. Сеть теплоснабжения от ТК-1109/3 (ввод на ЦТП ул. Советская, 15Т).  инв.№ 608979005, 608979022, 608979023.</t>
  </si>
  <si>
    <t xml:space="preserve">Техническое перевооружение. Сеть теплоснабжения от ТК-1109/3 (ввод на ЦТП ул. Советская, 15Т).  </t>
  </si>
  <si>
    <t>инв.№ 608952001 ,608952002,608952003,608952004,608952005,608952006.</t>
  </si>
  <si>
    <t>Инв.№608955007, 608955008, 608955013 ,608955015.</t>
  </si>
  <si>
    <t xml:space="preserve">Техническое перевооружение.Сети теплоснабжения от ТК-1827. </t>
  </si>
  <si>
    <t>инв.№ 608979005, 608979022, 608979023.</t>
  </si>
  <si>
    <t>0,641/сталь</t>
  </si>
  <si>
    <t>0,641/ППУ</t>
  </si>
  <si>
    <t>0,149/сталь</t>
  </si>
  <si>
    <t>0,198/ППУ/полимерные трубы</t>
  </si>
  <si>
    <t>0,513/сталь</t>
  </si>
  <si>
    <t>0,513/ППУ/полимерные трубы</t>
  </si>
  <si>
    <t xml:space="preserve">Техническое перевооружение. Сети теплоснабжения от ТК-1221. </t>
  </si>
  <si>
    <t xml:space="preserve"> инв.№ 608992002.</t>
  </si>
  <si>
    <t xml:space="preserve">Техническое перевооружение.Сети теплоснабжения от ТК-1331 (ввод на ЦТП ул. Льва Толстого, 26а, ЦТП ул. Тимирязева, 19а, ЦТП ул. Тимирязева 3а).  </t>
  </si>
  <si>
    <t>инв.№608997001</t>
  </si>
  <si>
    <t xml:space="preserve"> инв.№ 608999001, 608999002, 608999003 , 608999004.</t>
  </si>
  <si>
    <t>0,011/сталь</t>
  </si>
  <si>
    <t>0,684/сталь</t>
  </si>
  <si>
    <t>0,684/ППУ</t>
  </si>
  <si>
    <t>0,054/сталь</t>
  </si>
  <si>
    <t>0,054/ППУ</t>
  </si>
  <si>
    <t xml:space="preserve">Техническое перевооружение. Сети теплоснабжения от ЦТП ул. Буммашевская, 60а.  </t>
  </si>
  <si>
    <t>инв.№ 609011001, 609011002, 609011003, 609011004, 609011005, 609011006, 609011008, 609011010, 609011011, 609011012, 609011013, 609011014, 609011015, 609011016, 609011017, 609011018, 609011019, 609011020, 609011021, 609011022, 609011023, 609011024, 609011025, 609011026, 609011027, 609011028, 609011029, 609011030, 609011031, 609011032, 609011033, 609011034, 609011036, 609011037, 609011038, 609011041, 609011042, 609011045, 609011046, 609011047.</t>
  </si>
  <si>
    <t>1,301/сталь</t>
  </si>
  <si>
    <t>1,705/ППУ/полимерные трубы</t>
  </si>
  <si>
    <t xml:space="preserve">Техническое перевооружение. Сети теплоснабжения от ТК-1422/1г.  </t>
  </si>
  <si>
    <t>инв.№ 609012001,609012007.</t>
  </si>
  <si>
    <t>инв.№ 609021001, 609021002, 609021003.</t>
  </si>
  <si>
    <t>Техническое перевооружение. Сети теплоснабжения от ТК-1719 (ввод на ЦТП ул. Воровского, 129).</t>
  </si>
  <si>
    <t>0,233/сталь</t>
  </si>
  <si>
    <t>0,233/ППУ</t>
  </si>
  <si>
    <t>0,313/сталь</t>
  </si>
  <si>
    <t>0,313/ППУ</t>
  </si>
  <si>
    <t>инв.№609026002, 609026002.</t>
  </si>
  <si>
    <t xml:space="preserve">Техническое перевооружение. Сети теплоснабжения от ТК-1.  </t>
  </si>
  <si>
    <t>0,206/сталь</t>
  </si>
  <si>
    <t>0,206/ППУ</t>
  </si>
  <si>
    <t xml:space="preserve">Техническое перевооружение. Сети теплоснабженеия от ТК-1427/3.  </t>
  </si>
  <si>
    <t>инв.№ 608797109, 608797041, 608797110 , 608797112 , 608797113 , 608797114.</t>
  </si>
  <si>
    <t>0,118/сталь</t>
  </si>
  <si>
    <t>0,193/ППУ/полимерные трубы</t>
  </si>
  <si>
    <t xml:space="preserve">Техническое перевооружение. ССети теплоснабжения от ЦТП гор.Машиностроителей,98ц </t>
  </si>
  <si>
    <t>8,581/сталь</t>
  </si>
  <si>
    <t>9,645 /ППУ/полимерные трубы</t>
  </si>
  <si>
    <t xml:space="preserve">Техническое перевооружение. Сети теплоснабжения от ЦТП ул. Баранова, 64  </t>
  </si>
  <si>
    <t xml:space="preserve">инв.№608691037, 608691041, 608691070, 608691071, 608691094, 608691095
</t>
  </si>
  <si>
    <t>0,565/сталь</t>
  </si>
  <si>
    <t>0,632/ППУ/полимерные трубы</t>
  </si>
  <si>
    <t xml:space="preserve">Техническое перевооружение. Сети теплоснабжения от ЦТП ул. Барышникова, 35а  
</t>
  </si>
  <si>
    <t xml:space="preserve">Техническое перевооружение.Сети теплоснабжения  от ТК-1511 (ввод на ЦТП ул. Металлистов 52)  
</t>
  </si>
  <si>
    <t>инв.№ 608811002, 608811003</t>
  </si>
  <si>
    <t>Техническое перевооружение.Сооружение инв.№ 608817020, 608817034, 608817036</t>
  </si>
  <si>
    <t>инв.№ 608817020, 608817034, 608817036</t>
  </si>
  <si>
    <t xml:space="preserve">Техническое перевооружение. Сети теплоснабжения от  ТК-1418/2  
</t>
  </si>
  <si>
    <t>инв.№608846001, 608846002, 608846004, 608846005, 608846006.</t>
  </si>
  <si>
    <t>0,117/сталь</t>
  </si>
  <si>
    <t>0,117/ППУ</t>
  </si>
  <si>
    <t>0,15/сталь</t>
  </si>
  <si>
    <t>0,15/ППУ</t>
  </si>
  <si>
    <t>0,164/сталь</t>
  </si>
  <si>
    <t>0,164/ППУ</t>
  </si>
  <si>
    <t>инв.№ 608913030, 608913033, 608913034, 608913040, 608913044, 608913050, 608913055, 608913056, 608913090, 608913095, 608913098, 608913208, 608913216, 608913217, 608913247, 608913250, 608913252.</t>
  </si>
  <si>
    <t>1,107/сталь</t>
  </si>
  <si>
    <t>1,167 /ППУ/полимерные трубы</t>
  </si>
  <si>
    <t xml:space="preserve">Техническое перевооружение. Сети теплоснабжения Сети теплоснабжения от ЦТП Восточная 42 </t>
  </si>
  <si>
    <t xml:space="preserve">Техническое перевооружение. Сети теплоснабжения от  ТК-1106 
</t>
  </si>
  <si>
    <t>инв.№ 608938010, 608938014, 608938039.</t>
  </si>
  <si>
    <t>0,118/ППУ</t>
  </si>
  <si>
    <t xml:space="preserve">Техническое перевооружение. Сети теплоснабжения от ТК-1714/4 
</t>
  </si>
  <si>
    <t>инв.№ 608962008, 608962016, 608962024.</t>
  </si>
  <si>
    <t>0,05/ППУ</t>
  </si>
  <si>
    <t>0,05/сталь</t>
  </si>
  <si>
    <t xml:space="preserve">Техническое перевооружение. Сети теплоснабжения от ЦТП ул. Дзержинского, 55 
</t>
  </si>
  <si>
    <t>инв.№608977005, 608977006, 608977023, 608977024, 608977025, 608977026, 608977029, 608977030, 608977031, 608977037, 608977044, 608977051, 608977005, 608977005, 608977005, 608977005, 608977005, 608977005, 608977005, 608977005, 608977052, 608977055, 608977056, 608977076..</t>
  </si>
  <si>
    <t>0,391/сталь</t>
  </si>
  <si>
    <t>0,523/ППУ/полимерные трубы</t>
  </si>
  <si>
    <t>0,224/сталь</t>
  </si>
  <si>
    <t>0,224/ППУ/полимерные трубы</t>
  </si>
  <si>
    <t>0,107/сталь</t>
  </si>
  <si>
    <t>0,119/ППУ/полимерные трубы</t>
  </si>
  <si>
    <t xml:space="preserve">Техническое перевооружение. Сети теплоснабжения от ЦТП Воткинское шоссе, 9а </t>
  </si>
  <si>
    <t>инв.№ 608981033, 608981034.</t>
  </si>
  <si>
    <t xml:space="preserve">Техническое перевооружение. Сети теплоснабжения от ТК-1226 
</t>
  </si>
  <si>
    <t>инв.№ 608994005,608994024.</t>
  </si>
  <si>
    <t xml:space="preserve">Техническое перевооружение. Сети теплоснабжения от ТК-1317 </t>
  </si>
  <si>
    <t xml:space="preserve">инв.№ 608995003, 608995004, 608995005, 608995006, 608995007, 608995014, 608995015, 608995016, 608995017, 608995020, 608995021, 608995022, 608995023, 608995033, 608995034, 608995037, 608995038, 608995039, 608995042, 608995045, 608995046, 608995048, 608995049, 608995050, 608995052, 608995054, 608995057, 608995058, 608995061, 608995068, 608995069, 608995091, 608995092, 608995093, 608995094, 608995095, 608995096, 608995097, 608995098, 608995099, 608995100, 608995101, 608995102, 608995104, 608995105, 608995106, 608995108, 608995109, 608995111, 608995112, 608995113, 608995115, 608995117, 608995118, 608995120, 608995121, 608995129, 608995130, 608995131, 608995132, 608995133, 608995134, 608995139, 608995140, 608995141, 608995142, 608995143.
</t>
  </si>
  <si>
    <t>3,046/сталь</t>
  </si>
  <si>
    <t>3,482/ППУ/полимерные трубы</t>
  </si>
  <si>
    <t>инв.№ 608996001.</t>
  </si>
  <si>
    <t>0,2/сталь</t>
  </si>
  <si>
    <t>0,2/ППУ</t>
  </si>
  <si>
    <t xml:space="preserve">Техническое перевооружение. Сети теплоснабжения ТК-1328  (ввод на ЦТП ул. Редукторная,8а). 
</t>
  </si>
  <si>
    <t xml:space="preserve">Техническое перевооружение. Сети теплоснабжения от ТК-2214 
</t>
  </si>
  <si>
    <t>инв.№ 609004014, 609004015, 609004033,609004054, 609004065, 609004068.</t>
  </si>
  <si>
    <t>0,404/сталь</t>
  </si>
  <si>
    <t>0,5/ППУ/полимерные трубы</t>
  </si>
  <si>
    <t xml:space="preserve"> инв.№ 608913273.</t>
  </si>
  <si>
    <t>0,053/сталь</t>
  </si>
  <si>
    <t>0,053/полимерные трубы</t>
  </si>
  <si>
    <t xml:space="preserve">Техническое перевооружение. Сети теплоснабжения от ЦТП Восточная 42
</t>
  </si>
  <si>
    <t xml:space="preserve">инв.№608681501,608681502.
</t>
  </si>
  <si>
    <t xml:space="preserve">Техническое перевооружение.Сети теплоснабжения от ЦТП гор.Машиностроителей,98ц 
</t>
  </si>
  <si>
    <t>0,072/сталь</t>
  </si>
  <si>
    <t>0,073/сталь</t>
  </si>
  <si>
    <t>0,073/ППУ</t>
  </si>
  <si>
    <t xml:space="preserve">инв.№ 608913274, 608913275, 608913276, 608913277.
</t>
  </si>
  <si>
    <t>0,145/полимерные трубы</t>
  </si>
  <si>
    <t xml:space="preserve">Техническое перевооружение. Сети теплоснабжения от ЦТП Саратовская 36а </t>
  </si>
  <si>
    <t xml:space="preserve"> инв.№ 608691001, 608691002, 608691003, 608691004, 608691005, 608691006, 608691007, 608691008, 608691009, 608691010, 608691011, 608691012, 608691014, 608691015, 608691019, 608691020, 608691021, 608691022, 608691023, 608691024, 608691025, 608691026, 608691027, 608691028, 608691029, 608691030, 608691031, 608691032, 608691033, 608691034, 608691035, 608691036, 608691038, 608691039, 608691040, 608691042, 608691044, 608691045, 608691048, 608691049, 608691050, 608691051, 608691052, 608691053, 608691054, 608691055, 608691056, 608691057, 608691058, 608691059, 608691060, 608691061, 608691062, 608691063, 608691066, 608691067, 608691001, 608691001, 608691001, 608691001, 608691001, 608691001, 608691001, 608691001, 608691068, 608691069, 608691072, 608691100, 608691109, 608691110, 608691121, 608691122, 608691123, 608691128, 608691133, 608691134, 608691141, 608691147.</t>
  </si>
  <si>
    <t>6,52/сталь</t>
  </si>
  <si>
    <t>6,525/ППУ/полимерные трубы</t>
  </si>
  <si>
    <t xml:space="preserve">Техническое перевооружение. Сети теплоснабжения от ТК-55  инв.№ 608697001
</t>
  </si>
  <si>
    <t>№ 608697001</t>
  </si>
  <si>
    <t>0,123/сталь</t>
  </si>
  <si>
    <t>0,123/ППУ</t>
  </si>
  <si>
    <t xml:space="preserve">Техническое перевооружение. Сети теплоснабжения от  ЦТП  ул.Парковая, 9б </t>
  </si>
  <si>
    <t xml:space="preserve">инв.№ 608765002, 608765003, 608765005, 608765006, 608765007, 608765008, 608765013, 608765014,
608765031, 608765032, 608765039, 608765040, 608765041, 608765042, 608765043, 608765044,
608765047, 608765048, 608765049, 608765050, 608765051, 608765052, 608765070, 608765075,
608765076, 608765078, 608765079, 608765082, 608765085, 608765086, 608765087, 608765088,
608765089, 608765097, 608765098, 608765099, 608765102.
</t>
  </si>
  <si>
    <t>2,931/сталь</t>
  </si>
  <si>
    <t>2,996/ППУ/полимерные трубы</t>
  </si>
  <si>
    <t>0,024/сталь</t>
  </si>
  <si>
    <t>0,02/сталь</t>
  </si>
  <si>
    <t>0,02/ППУ/полимерные трубы</t>
  </si>
  <si>
    <t>0,264/сталь</t>
  </si>
  <si>
    <t>0,348/ППУ/полимерные трубы</t>
  </si>
  <si>
    <t xml:space="preserve"> инв.№ 608905011, 608905012, 608905013,608905040.</t>
  </si>
  <si>
    <t xml:space="preserve">Техническое перевооружение. Сети теплоснабжения от ЦТП  ул.Халтурина, 2 </t>
  </si>
  <si>
    <t>инв.№ 608786013, 608786014</t>
  </si>
  <si>
    <t xml:space="preserve">Техническое перевооружение. Сети теплоснабжения от котельной ул. К. Маркса, 1в </t>
  </si>
  <si>
    <t xml:space="preserve">инв.№ 608931001, 608931002, 608931003, 608931007, 608931008, 608931009, 608931010, 608931012, 608931013, 608931016, 608931017, 608931019, 608931021, 608931023, 608931025, 608931036, 608931043, 608931047, 608931052, 608931053, 608931054, 608931055, 608931056, 608931060, 608931063, 608931064, 608931065, 608931066, 608931067, 608931069, 608931070, 608931071, 608931072, 608931073, 608931074, 608931075, 608931076, 608931077.
</t>
  </si>
  <si>
    <t>1,737/сталь</t>
  </si>
  <si>
    <t>1,846/ППУ/полимерные трубы</t>
  </si>
  <si>
    <t xml:space="preserve">инв.№ 608974104, 608974105
</t>
  </si>
  <si>
    <t>0,172/сталь</t>
  </si>
  <si>
    <t>0,172/ППУ/полимерные трубы</t>
  </si>
  <si>
    <t xml:space="preserve">Техническое перевооружение. Сети теплоснабжения от ТК-1331 (ввод на ЦТП ул. Льва Толстого, 26а, ЦТП ул. Тимирязева, 19а, ЦТП ул. Тимирязева 3а) 
</t>
  </si>
  <si>
    <t>инв.№ 608997002, 608997003, 608997006, 608997008, 608997009, 608997010, 608997013, 608997014.</t>
  </si>
  <si>
    <t>1,64/сталь</t>
  </si>
  <si>
    <t>1,64/ППУ</t>
  </si>
  <si>
    <t xml:space="preserve">Техническое перевооружение. Сети теплоснабжения от ЦТП ул. Барышникова, 35а  </t>
  </si>
  <si>
    <t xml:space="preserve">инв.№ 609015001, 609015003, 609015004,609015005,609015006.
</t>
  </si>
  <si>
    <t>1,482/сталь</t>
  </si>
  <si>
    <t>1,482/ППУ</t>
  </si>
  <si>
    <t>0,083/сталь</t>
  </si>
  <si>
    <t>0,083/ППУ</t>
  </si>
  <si>
    <t xml:space="preserve">Техническое перевооружение. Сети теплоснабжения от ЦТП Саратовская 36а  
</t>
  </si>
  <si>
    <t>инв.№ 608691143, 608691142,608691144.</t>
  </si>
  <si>
    <t xml:space="preserve">Техническое перевооружение. Сети теплоснабжения от  ЦТП  ул.Парковая, 9б 
</t>
  </si>
  <si>
    <t xml:space="preserve">инв.№608691143, 608691144, 608765105
</t>
  </si>
  <si>
    <t>0,211/сталь</t>
  </si>
  <si>
    <t>0,211/ППУ</t>
  </si>
  <si>
    <t xml:space="preserve">Техническое перевооружение.Сети теплоснабжения от ЦТП гор. Машиностроителей, 98ц (ввод на ИТП гор. Машиностроителей, 99а)   
</t>
  </si>
  <si>
    <t>инв.№ 609027008, 609027012, 609027013, 609027005, 609027007, 609027006, 609027009, 609027010, 609027011.</t>
  </si>
  <si>
    <t>1,409/сталь</t>
  </si>
  <si>
    <t>1,409/ППУ</t>
  </si>
  <si>
    <t xml:space="preserve">Техническое перевооружение. Сети теплоснабжения от ТК-2308а 
</t>
  </si>
  <si>
    <t xml:space="preserve">инв.№ 608700002, 608700003, 608700004, 608700005, 608700006, 608700010, 608700011, 608700012.
</t>
  </si>
  <si>
    <t>0,547/ППУ/полимерные трубы</t>
  </si>
  <si>
    <t xml:space="preserve">Техническое перевооружение. Сети теплоснабжения от  ЦТП ул. Автозаводская, 38а  
</t>
  </si>
  <si>
    <t>инв.№ 608720035, 608720036, 608720037, 608720038, 608720053, 608720054, 608720055, 608720056,
608720075, 608720076, 608720079, 608720080, 608720099, 608720100.</t>
  </si>
  <si>
    <t>1,271/сталь</t>
  </si>
  <si>
    <t>1,271/ППУ/полимерные трубы</t>
  </si>
  <si>
    <t xml:space="preserve">Техническое перевооружение. Сети теплоснабжения от котельной ул. Автономная, 87. 
</t>
  </si>
  <si>
    <t xml:space="preserve">инв.№ 608754001, 608754002, 608754003, 608754004, 608754005, 608754006, 608754007, 608754008, 608754009, 608754010, 608754011, 608754012, 608754013, 608754015, 608754017, 608754018, 608754019, 608754021, 608754022, 608754033, 608754037, 608754045, 608754047, 608754048, 608754050, 608754051.
</t>
  </si>
  <si>
    <t>1,228/сталь</t>
  </si>
  <si>
    <t>1,228/ППУ</t>
  </si>
  <si>
    <t xml:space="preserve">Техническое перевооружение. Сети теплоснабжения от ТК-1424 (ввод на ИТП ул. Кирова, 17) 
</t>
  </si>
  <si>
    <t>инв.№ 608796001 ,608796002, 608796003, 608796004.</t>
  </si>
  <si>
    <t>0,598/сталь</t>
  </si>
  <si>
    <t>0,598/ППУ</t>
  </si>
  <si>
    <t xml:space="preserve">Техническое перевооружение.Сети теплоснабжения от ТК-2513 
</t>
  </si>
  <si>
    <t>инв.№608820001</t>
  </si>
  <si>
    <t>0,088/сталь</t>
  </si>
  <si>
    <t>0,088/ППУ</t>
  </si>
  <si>
    <t xml:space="preserve">Техническое перевооружение.Сети теплоснабжения  от ТП-1 (ввод на ЦТП ул. Школьная, 64а, ЦТП ул. Фруктовая, 35а, ЦТП ул. 50 лет ВЛКСМ, 36а)  
</t>
  </si>
  <si>
    <t>инв.№ 608823004, 608823005, 608823006, 608823009.</t>
  </si>
  <si>
    <t xml:space="preserve">Техническое перевооружение. Сети теплоснабжения от ЦТП ул. 9 Января, 255а  
</t>
  </si>
  <si>
    <t>инв.№608828004, 608828027, 608828028, 608828033, 608828034, 608828035,608828036, 608828040, 608828041, 608828042</t>
  </si>
  <si>
    <t xml:space="preserve">Техническое перевооружение. Сети теплоснабжения от ЦТП ул.Карла Маркса,314а 
</t>
  </si>
  <si>
    <t>1,253/сталь</t>
  </si>
  <si>
    <t>1,253/ППУ/полимерные трубы</t>
  </si>
  <si>
    <t>0,107/ППУ</t>
  </si>
  <si>
    <t xml:space="preserve">Техническое перевооружение. Сети теплоснабжения  от ТК-1302 
</t>
  </si>
  <si>
    <t>инв.№ 608842004, 608842004, 608842004</t>
  </si>
  <si>
    <t xml:space="preserve">Техническое перевооружение. Сети теплоснабжения от  ТК-1307  
</t>
  </si>
  <si>
    <t>инв.№ 608843001</t>
  </si>
  <si>
    <t xml:space="preserve">Техническое перевооружение. Сети теплоснабжения от ТК-1304/1 
</t>
  </si>
  <si>
    <t xml:space="preserve"> инв.№608851012</t>
  </si>
  <si>
    <t>0,048/сталь</t>
  </si>
  <si>
    <t>0,064/сталь</t>
  </si>
  <si>
    <t>0,048/ППУ</t>
  </si>
  <si>
    <t>0,064/ППУ</t>
  </si>
  <si>
    <t xml:space="preserve">Техническое перевооружение. Сети теплоснабжения от ТК-1308  
</t>
  </si>
  <si>
    <t>инв.№ 608852001, 608852002, 608852003, 608852004, 608852005, 608852006, 608852007, 608852008, 608852009, 608852010, 608852011, 608852012, 608852013, 608852014, 608852015, 608852016, 608852018, 608852021, 608852023, 608852024, 608852025, 608852032, 608852035, 608852036, 608852037, 608852038, 608852040, 608852041, 608852043, 608852044, 608852045, 608852046</t>
  </si>
  <si>
    <t>1,645/сталь</t>
  </si>
  <si>
    <t>2,086/ППУ/полимерные трубы</t>
  </si>
  <si>
    <t xml:space="preserve">Техническое перевооружение. Сети теплоснабжения от ЦТП пер.Северный 47Т
</t>
  </si>
  <si>
    <t xml:space="preserve"> инв.№ь 608879004,608879011, 608879012, 608879016, 608879019, 608879020, 608879021, 608879022, 608879023, 608879024, 608879025, 608879026, 608879035, 608879036, 608879037, 608879051, 608879062, 608879063, 608879074.
</t>
  </si>
  <si>
    <t>1,199/сталь</t>
  </si>
  <si>
    <t>1,199/ППУ/полимерные трубы</t>
  </si>
  <si>
    <t>инв.№608925001, 608925002, 608925009, 608925010, 608925012, 608925013, 608925014, 608925016,
608925022, 608925023, 608925024, 608925029, 608925030, 608925031, 608925032, 608925033,
608925034, 608925035, 608925040, 608925041, 608925042, 608925044, 608925045, 608925046,
608925047, 608925048, 608925049, 608925050, 608925055, 608925056, 608925062, 608925063,
608925073, 608925099, 608925108, 608925117.</t>
  </si>
  <si>
    <t xml:space="preserve">Техническое перевооружение. Сети теплоснабжения от ЦТП ул. Воровского, 106а  
</t>
  </si>
  <si>
    <t>1,742/сталь</t>
  </si>
  <si>
    <t>2,060/ППУ/полимерные трубы</t>
  </si>
  <si>
    <t xml:space="preserve">Техническое перевооружение. Сети теплоснабжения от  ТК-1109/1 
</t>
  </si>
  <si>
    <t xml:space="preserve"> инв. №608939051
</t>
  </si>
  <si>
    <t>0,010/сталь</t>
  </si>
  <si>
    <t>0,02/полимерные трубы</t>
  </si>
  <si>
    <t>инв.№608964001, 608964009, 608964010, 608964011, 608964015, 608964024, 608964025, 608964027,
608964028, 608964029, 608964030, 608964033, 608964038, 608964039, 608964040, 608964041,
608964042, 608964044, 608964047, 608964048, 608964051, 608964052.</t>
  </si>
  <si>
    <t xml:space="preserve">Техническое перевооружение. Сети теплоснабжения от ТК-1828/1 ( ввод на ИТП ул. Орджоникидзе, 35б )  
</t>
  </si>
  <si>
    <t>0,489/сталь</t>
  </si>
  <si>
    <t>0,616/ППУ/полимерные трубы</t>
  </si>
  <si>
    <t xml:space="preserve">Техническое перевооружение. Сети теплоснабжения от ТК-1118/2 инв.№ 608988009
</t>
  </si>
  <si>
    <t>инв.№ 608988009</t>
  </si>
  <si>
    <t>0,055/сталь</t>
  </si>
  <si>
    <t>0,055/ППУ</t>
  </si>
  <si>
    <t>инв.№ 609009001, 609009002, 609009003,609009004, 609009009, 609009010, 609009011, 609009012, 609009013, 609009014, 609009015,609009017, 609009018, 609009019, 609009020, 609009021,
609009022, 609009023, 609009024,609009025, 609009027, 609009028, 609009029, 609009030, 609009041, 609009042, 609009043,609009045, 609009048, 609009049, 609009050, 609009051,
609009052, 609009053, 609009054,609009055, 609009056, 609009057, 609009058, 609009059, 609009060, 609009061, 609009062,609009063, 609009064, 609009065, 609009066, 609009067,
609009068, 609009069, 609009070,609009073, 609009074, 609009077, 609009078, 609009079, 609009080, 609009085, 609009087,609009088, 609009090, 609009093, 609009094, 609009096,
609009097, 609009107, 609009108,609009109, 609009110, 609009111, 609009114, 609009115, 609009120, 609009121, 609009122,609009123, 609009124, 609009125, 609009128, 609009129, 609009130, 609009131, 609009132.</t>
  </si>
  <si>
    <t xml:space="preserve">Техническое перевооружение. Сети теплоснабжения от ЦТП ул. Буммашевская, 36а  
</t>
  </si>
  <si>
    <t>3,706/сталь</t>
  </si>
  <si>
    <t>4,502/ППУ/полимерные трубы</t>
  </si>
  <si>
    <t xml:space="preserve">Техническое перевооружение. Сети теплоснабжения от ЦТП ул. Девятого Января, 185аТ  </t>
  </si>
  <si>
    <t xml:space="preserve">инв.№ 609010010, 609010017, 609010018, 609010025, 609010026, 609010028, 609010050, 609010066,609010084, 609010086, 609010088, 609010097, 609010098, 609010099, 609010100, 609010102,609010104, 609010118, 609010122, 609010139, 609010157, 609010159, 609010160, 609010161, 609010163, 609010164, 609010184, 609010219.
</t>
  </si>
  <si>
    <t>1,448/сталь</t>
  </si>
  <si>
    <t>1,512/ППУ/полимерные трубы</t>
  </si>
  <si>
    <t xml:space="preserve">инв.№ 608663005, 608663008, 608663010, 608663030, 608663031, 608663056, 608663061, 608663062, 608663115, 608663119, 608663121, 608663125, 608663129, 608663130, 608663133, 608663155, 608663178, 608663201, 608663215, 608663241, 608663243, 608663244, 608663248, 608663308,608663312, 608663318, 608663319, 608663323.
</t>
  </si>
  <si>
    <t xml:space="preserve">Техническое перевооружение. Сети теплоснабжения от котельной ул.Строителей, 66а  
</t>
  </si>
  <si>
    <t>1,759/сталь</t>
  </si>
  <si>
    <t>1,932/ППУ/полимерные трубы</t>
  </si>
  <si>
    <t xml:space="preserve">Техническое перевооружение. Сети теплоснабжения от ЦТП ул. Заречное шоссе, 59а  
</t>
  </si>
  <si>
    <t>инв.№ 608679003, 608679004, 608679007, 608679008.</t>
  </si>
  <si>
    <t>0,3/сталь</t>
  </si>
  <si>
    <t>0,3/ППУ</t>
  </si>
  <si>
    <t xml:space="preserve">Техническое перевооружение. Сети теплоснабжения от ЦТП ул.Баранова 71а 
</t>
  </si>
  <si>
    <t xml:space="preserve"> инв.№ 608680001, 608680002, 608680003, 608680004, 608680005, 608680006, 608680007, 608680008, 608680009, 608680010, 608680011, 608680012, 608680015, 608680016, 608680019, 608680020, 608680022, 608680024, 608680025, 608680026, 608680027, 608680028, 608680031, 608680032,608680033, 608680034, 608680035, 608680036, 608680037, 608680038, 608680040, 608680041, 608680042, 608680043, 608680044, 608680124, 608680125.</t>
  </si>
  <si>
    <t>2,024/сталь</t>
  </si>
  <si>
    <t>2,024/ППУ/полимерные трубы</t>
  </si>
  <si>
    <t xml:space="preserve">Техническое перевооружение. Сети теплоснабжения от ЦТП гор. Машиностроителей, 114  
</t>
  </si>
  <si>
    <t xml:space="preserve">инв.№ 608684003, 608684004, 608684007, 608684008.
</t>
  </si>
  <si>
    <t>0,157/сталь</t>
  </si>
  <si>
    <t>0,209/ППУ/полимерные трубы</t>
  </si>
  <si>
    <t xml:space="preserve">Техническое перевооружение. Сети теплоснабжения от котельной ул. Июльская, 38 
</t>
  </si>
  <si>
    <t xml:space="preserve"> инв.№ 608751037, 608751045, 608751050, 608751051, 608751052, 608751054,  608751063, 608751065, 608751066,608751102, 608751103, 608751119, 608751143, 60875114.</t>
  </si>
  <si>
    <t>2,608/сталь</t>
  </si>
  <si>
    <t>2,62/ППУ/полимерные трубы</t>
  </si>
  <si>
    <t xml:space="preserve"> инв.№ 608819001.
</t>
  </si>
  <si>
    <t>0,112/сталь</t>
  </si>
  <si>
    <t>0,112/ППУ</t>
  </si>
  <si>
    <t>инв.№ 608823001, 608823002, 608823003, 608823007, 608823008, 608823010.</t>
  </si>
  <si>
    <t>1,73/сталь</t>
  </si>
  <si>
    <t>1,73/ППУ</t>
  </si>
  <si>
    <t xml:space="preserve">Техническое перевооружение. Сети теплоснабжения  от ТП-1 (ввод на ЦТП ул. Школьная, 64а, ЦТП ул. Фруктовая, 35а, ЦТП ул. 50 лет ВЛКСМ, 36а)  
</t>
  </si>
  <si>
    <t xml:space="preserve">Техническое перевооружение. Сети теплоснабжения от ТК-2504 (ввод на ЦТП ул. Майская 29а)  
</t>
  </si>
  <si>
    <t>инв.№ 608856005, 608856009.</t>
  </si>
  <si>
    <t xml:space="preserve">Техническое перевооружение. Сети теплоснабжения от ТК-1422/4  
</t>
  </si>
  <si>
    <t xml:space="preserve">Техническое перевооружение. Сети теплоснабжения от ТК-1304/2  
</t>
  </si>
  <si>
    <t>инв.№ 608860001</t>
  </si>
  <si>
    <t>инв.№ 608862001</t>
  </si>
  <si>
    <t xml:space="preserve">Техническое перевооружение. Сети теплоснабжения от  ТК-1318  
</t>
  </si>
  <si>
    <t>0,078/ППУ</t>
  </si>
  <si>
    <t>0,078сталь</t>
  </si>
  <si>
    <t>0,065/сталь</t>
  </si>
  <si>
    <t>0,065/ППУ</t>
  </si>
  <si>
    <t>0,057/сталь</t>
  </si>
  <si>
    <t>0,057/ППУ</t>
  </si>
  <si>
    <t xml:space="preserve">Техническое перевооружение. Сети теплоснабжения от ЦТП ул. Металлистов, 34Т 
</t>
  </si>
  <si>
    <t>инв.№ 608872046, 608872047, 608872074, 608872075, 608872076, 608872077, 608872078, 608872079, 608872098, 608872099, 608872100, 608872101, 608872134, 608872135, 608872138, 608872139, 608872140, 608872141, 608872170, 608872172.</t>
  </si>
  <si>
    <t>1,38/сталь</t>
  </si>
  <si>
    <t>1,413/ППУ/полимерные трубы</t>
  </si>
  <si>
    <t xml:space="preserve">Техническое перевооружение. Сеть теплоснабжения от ЦТП ул.Холмогорова 45а 
</t>
  </si>
  <si>
    <t>инв.№ 608875009, 608875010, 608875032, 608875033, 608875034, 608875058, 608875059, 608875060, 608875062, 608875064.</t>
  </si>
  <si>
    <t>1,48/сталь</t>
  </si>
  <si>
    <t>1,48/ППУ/полимерные трубы</t>
  </si>
  <si>
    <t>инв.№ 608881013, 608881014, 608881021, 608881022.</t>
  </si>
  <si>
    <t>0,312/сталь</t>
  </si>
  <si>
    <t>0,312/ППУ/полимерные трубы</t>
  </si>
  <si>
    <t xml:space="preserve">Техническое перевооружение.Сети теплоснабжения от ЦТП ул. Родниковая, 66а  
</t>
  </si>
  <si>
    <t xml:space="preserve">Техническое перевооружение. Сети теплоснабжения от  ЦТП ул. Восточная, 72а 
</t>
  </si>
  <si>
    <t xml:space="preserve">инв.№ 608914004, 608914005, 608914009, 608914010, 608914012, 608914013, 608914015, 608914020,608914021, 608914033, 608914046, 608914047, 608914054, 608914055, 608914071, 608914072,608914073, 608914089, 608914092, 608914093, 608914100.
</t>
  </si>
  <si>
    <t>1,404/сталь</t>
  </si>
  <si>
    <t>1,404/ППУ/полимерные трубы</t>
  </si>
  <si>
    <t xml:space="preserve">инв.№ 608978009, 608978010, 608978009, 608978012, 608978013, 608978014, 608978016, 608978017,608978018, 608978031, 608978035, 608978038, 608978046, 608978047, 608978048, 608978049, 608978050, 608978052, 608978053, 608978054, 608978055, 608978056, 608978058, 608978064,
608978065, 608978066, 608978067, 608978068, 608978069, 608978075, 608978076, 608978082, 608978085, 608978086, 608978088, 608978093, 608978098, 608978101, 608978103, 608978105, 608978108, 608978112, 608978117, 608978119, 608978121, 608978123, 608978124, 608978126, 608978130, 608978131, 608978132, 608978133, 608978135.
</t>
  </si>
  <si>
    <t xml:space="preserve">Техническое перевооружение. Сети теплоснабжения от ЦТП Воткинское шоссе, 70а  
</t>
  </si>
  <si>
    <t>2,307/сталь</t>
  </si>
  <si>
    <t>2,832/ППУ/полимерные трубы</t>
  </si>
  <si>
    <t xml:space="preserve">Техническое перевооружение. Сети теплоснабжения от  ТК-1617  
</t>
  </si>
  <si>
    <t>инв.№ 609001002, 609001003.</t>
  </si>
  <si>
    <t xml:space="preserve">Техническое перевооружение. Сети теплоснабжения от  ТК-1109/1  
</t>
  </si>
  <si>
    <t xml:space="preserve">инв.№ 608663331, 608663332, 608663333, 608663334, 608663335,608663336, 608663337. </t>
  </si>
  <si>
    <t>0,315/сталь</t>
  </si>
  <si>
    <t>0,315/ППУ</t>
  </si>
  <si>
    <t>0,17/сталь</t>
  </si>
  <si>
    <t>0,17/ППУ</t>
  </si>
  <si>
    <t>0,382/сталь</t>
  </si>
  <si>
    <t>0,385/ППУ/полимерные трубы</t>
  </si>
  <si>
    <t xml:space="preserve">Техническое перевооружение. Сети теплоснабжения от ЦТП ул.Баранова 71а  
</t>
  </si>
  <si>
    <t>инв.№608680135</t>
  </si>
  <si>
    <t xml:space="preserve">Техническое перевооружение. Сети теплоснабжения от котельной ул.Строителей, 66а  инв.№ 608663338
</t>
  </si>
  <si>
    <t>инв.№ 608663338</t>
  </si>
  <si>
    <t>0,013/сталь</t>
  </si>
  <si>
    <t>0,026/полимерные трубы</t>
  </si>
  <si>
    <t>0,011/полимерные трубы</t>
  </si>
  <si>
    <t>0,01/сталь</t>
  </si>
  <si>
    <t>0,048/полимерные трубы</t>
  </si>
  <si>
    <t xml:space="preserve">Техническое перевооружение. Сети теплоснабжения от ЦТП ул. Металлистов, 34Т  
</t>
  </si>
  <si>
    <t>инв.№ 608872169,608872171</t>
  </si>
  <si>
    <t xml:space="preserve">Техническое перевооружение. Сети теплоснабжения от ТК-1422/4 
</t>
  </si>
  <si>
    <t xml:space="preserve"> инв.№ 608856016</t>
  </si>
  <si>
    <t>инв.№ 608663339</t>
  </si>
  <si>
    <t xml:space="preserve">Техническое перевооружение.Сети теплоснабжения от ЦТП ул. Заречное шоссе, 59а  
</t>
  </si>
  <si>
    <t>инв.№ 608679001, 608679002, 608679005, 608679006, 608679009, 608679010, 608679011, 608679012, 608679013, 608679014, 608679015, 608679016, 608679017, 608679018, 608679019, 608679020,
608679021, 608679022, 608679023, 608679024, 608679025, 608679026, 608679028, 608679031, 608679032, 608679033, 608679034, 608679049, 608679050, 608679097.</t>
  </si>
  <si>
    <t>3,665/сталь</t>
  </si>
  <si>
    <t>3,665/ППУ/полимерные трубы</t>
  </si>
  <si>
    <t xml:space="preserve">Техническое перевооружение.Сети теплоснабжения от ТК-2134 
</t>
  </si>
  <si>
    <t>инв.№608778001, 608778002, 608778003, 608778004, 608778005, 608778006, 608778007, 608778008,
608778009, 608778010, 608778011, 608778014, 608778016.</t>
  </si>
  <si>
    <t>0,622/сталь</t>
  </si>
  <si>
    <t>0,622/ППУ</t>
  </si>
  <si>
    <t xml:space="preserve">Техническое перевооружение. Сети теплоснабжения от ЦТП ул. Тимирязева, 3а 
</t>
  </si>
  <si>
    <t xml:space="preserve">инв.№ 608793003, 608793004, 608793005, 608793006, 608793001.
</t>
  </si>
  <si>
    <t xml:space="preserve">Техническое перевооружение. Сети теплоснабжения от ЦТП ул.Карла Маркса,314а  
</t>
  </si>
  <si>
    <t xml:space="preserve">инв.№ 608828001, 608828002, 608828005, 608828006, 608828007, 608828008, 608828009, 608828010,
608828011, 608828012, 608828013, 608828014, 608828015, 608828016, 608828017, 608828018,608828019, 608828020, 608828021, 608828022, 608828023, 608828024, 608828026, 608828029,608828030, 608828031, 608828032, 608828037, 608828038, 608828043, 608828044, 608828045,608828046, 608828047, 608828048, 608828049, 608828050, 608828056, 608828057, 608828058,608828059, 608828060, 608828061, 608828062, 608828069, 608828070, 608828011, 608828074,
608828075, 608828076, 608828135, 608828137, 608828138.
</t>
  </si>
  <si>
    <t>3,687/сталь</t>
  </si>
  <si>
    <t>3,846/ППУ/полимерные трубы</t>
  </si>
  <si>
    <t xml:space="preserve">Техническое перевооружение. Сети теплоснабжения от  ЦТП ул. Степана Разина, 50а 
</t>
  </si>
  <si>
    <t>инв.№ 608920001, 608920002, 608920003, 608920004, 608920005, 608920006, 608920007, 608920008,608920009, 608920010, 608920011, 608920012, 608920015, 608920016, 608920017, 608920018, 608920019, 608920020, 608920021, 608920022, 608920023, 608920024, 608920025, 608920026, 608920027, 608920028, 608920029, 608920030, 608920032, 608920033, 608920034, 608920037, 608920038, 608920039, 608920040, 608920041, 608920042, 608920043, 608920044, 608920045, 608920046, 608920047, 608920048, 608920063, 608920064, 608920070, 608920071, 608920072,608920073, 608920074, 608920075, 608920076, 608920077, 608920078, 608920079, 608920080,608920081, 608920082, 608920086, 608920087, 608920088, 608920089, 608920090, 608920091,608920113, 608920114.</t>
  </si>
  <si>
    <t>3,72/сталь</t>
  </si>
  <si>
    <t>3,77/ППУ/полимерные трубы</t>
  </si>
  <si>
    <t xml:space="preserve">Техническое перевооружение. Сети теплоснабжения от ЦТП ул. Буммашевская, 66аТ  
</t>
  </si>
  <si>
    <t>инв.№ 608975002, 608975004, 608975006, 608975007, 608975008, 608975009, 608975010, 608975011,608975012, 608975014, 608975015, 608975016, 608975017, 608975019, 608975021, 608975023,608975025, 608975026, 608975027, 608975028, 608975036, 608975038, 608975040, 608975041,608975042, 608975043, 608975044, 608975048, 608975049, 608975050, 608975051, 608975052,608975054, 608975057, 608975058, 608975061, 608975062, 608975064, 608975067, 608975071,608975072, 608975073, 608975074, 608975075, 608975077, 608975078,608975079,608975081,608975082, 608975083, 608975091, 608975092, 608975093, 608975094, 608975095, 608975096, 
608975097, 608975098, 608975099, 608975100, 608975102, 608975103, 608975105, 608975106, 608975107, 608975108, 608975109, 608975110, 608975112, 608975113, 608975114, 608975115,608975118, 608975122, 608975124, 608975128, 608975139, 608975140, 608975143, 608975144, 608975146, 608975147, 608975150, 608975159, 608975160, 608975161, 608975164, 608975165.</t>
  </si>
  <si>
    <t>3,766/сталь</t>
  </si>
  <si>
    <t>4,614/ППУ/полимерные трубы</t>
  </si>
  <si>
    <t xml:space="preserve">Техническое перевооружение. Сети теплоснабжения от  ТК-2210  
</t>
  </si>
  <si>
    <t xml:space="preserve">инв.№ 608987001, 608987003, 608987004.
</t>
  </si>
  <si>
    <t>0,179/сталь</t>
  </si>
  <si>
    <t>0179/ППУ</t>
  </si>
  <si>
    <t>0,129/сталь</t>
  </si>
  <si>
    <t>0,129/ППУ</t>
  </si>
  <si>
    <t>Техническое перевооружение. Сети теплоснабжения от  ЦТП ул. Тверская, 54аТ  
.</t>
  </si>
  <si>
    <t>инв.№ 608678001, 608678002, 608678003, 608678004, 608678005, 608678006, 608678007, 608678009,608678010, 608678011, 608678012, 608678015, 608678016, 608678017, 608678018, 608678019,608678020, 608678021, 608678022, 608678023, 608678024, 608678025, 608678026, 608678027, 608678028, 608678029, 608678030, 608678031, 608678033, 608678034, 608678035, 608678041, 608678042, 608678043, 608678044, 608678045, 608678046, 608678047, 608678048, 608678049, 608678050, 608678051, 608678052, 608678053, 608678054, 608678055, 608678056, 608678057,608678058, 608678060, 608678062, 608678063, 608678064, 608678065, 608678066, 608678068, 608678069, 608678070, 608678071, 608678073, 608678074, 608678075, 608678090, 608678091, 608678092, 608678093, 608678094, 608678095, 608678096, 608678097, 608678098, 608678099,608678100, 608678101, 608678103, 608678105, 608678110, 608678111, 608678124, 608678131, 608678132, 608678134, 608678135, 608678136, 608678137, 608678138, 608678139, 608678140, 608678141, 608678142, 608678143, 608678144, 608678145, 608678146, 608678147, 608678153, 608678154, 608678164, 608678166, 608678167, 608678169, 608678170.</t>
  </si>
  <si>
    <t>5,187/сталь</t>
  </si>
  <si>
    <t>5,413/ППУ/полимерные трубы</t>
  </si>
  <si>
    <t xml:space="preserve">Техническое перевооружение. Сети теплоснабжения от котельной ул. Гагарина, 51  
</t>
  </si>
  <si>
    <t>инв.№ 608692002, 608692003, 608692004, 608692005, 608692010, 608692011, 608692013, 608692261, 608692014, 608692017, 608692018, 608692019, 608692263, 608692021, 608692022, 608692023,608692024, 608692050, 608692051, 608692057, 608692262, 608692058, 608692061, 608692065,608692066, 608692264, 608692067, 608692068, 608692071, 608692072, 608692265, 608692073,608692074, 608692076, 608692266, 608692079, 608692080, 608692091, 608692092, 608692267, 608692100, 608692268, 608692107, 608692108, 608692109, 608692110, 608692269, 608692134, 608692141, 608692148, 608692270, 608692149, 608692150, 608692151, 608692234, 608692251,608692252, 608692253, 608692254.</t>
  </si>
  <si>
    <t>4,177/сталь</t>
  </si>
  <si>
    <t>4,186/ППУ/полимерные трубы</t>
  </si>
  <si>
    <t xml:space="preserve">Техническое перевооружение. Сети теплоснабжения от ЦТП ул. Редукторная, 8а  </t>
  </si>
  <si>
    <t>инв.№ 608761017, 608761182, 608761183, 608761185, 608761187, 608761188, 608761189.</t>
  </si>
  <si>
    <t>0,235/сталь</t>
  </si>
  <si>
    <t>0,401/полимерные трубы</t>
  </si>
  <si>
    <t xml:space="preserve">Техническое перевооружение. Сети теплоснабжения от  ТК-1305 </t>
  </si>
  <si>
    <t xml:space="preserve"> инв.№ 608834001</t>
  </si>
  <si>
    <t xml:space="preserve">Техническое перевооружение. Сети теплоснабжения от ТК-1 
</t>
  </si>
  <si>
    <t>инв.№ 608839001, 608839002, 608839007, 608839008, 608839009, 608839010, 608839011, 608839012,
608839013, 608839014, 608839018. 5 км. Якшур-Бодьинского тракта, 9</t>
  </si>
  <si>
    <t>0,974/сталь</t>
  </si>
  <si>
    <t>0,974/ППУ/полимерные трубы</t>
  </si>
  <si>
    <t xml:space="preserve">Техническое перевооружение. Сети теплоснабжения от ЦТП ул. Школьная, 25б  </t>
  </si>
  <si>
    <t>инв.№ 608866002, 608866003, 608866004, 608866005, 608866006, 608866010, 608866011, 608866019, 608866020, 608866022, 608866023, 608866049, 608866050, 608866056, 608866057, 608866058,608866059, 608866060, 608866061, 608866075, 608866076, 608866081, 608866082, 608866086,608866095, 608866096, 608866097, 608866108, 608866114, 608866115, 608866118, 608866128.</t>
  </si>
  <si>
    <t>2,433/сталь</t>
  </si>
  <si>
    <t>2,556/ППУ/полимерные трубы</t>
  </si>
  <si>
    <t xml:space="preserve">Техническое перевооружение. Сети теплоснабжения от ЦТП ул. Ленина,87б  
 </t>
  </si>
  <si>
    <t>инв.№ 608915001, 608915003, 608915006, 608915007, 608915012, 608915013, 608915014, 608915015</t>
  </si>
  <si>
    <t>0,546/сталь</t>
  </si>
  <si>
    <t>0,546/ППУ/полимерные трубы</t>
  </si>
  <si>
    <t xml:space="preserve">Техническое перевооружение. Сети теплоснабжения от ЦТП ул.Удмуртская, 208б  </t>
  </si>
  <si>
    <t xml:space="preserve">инв.№ 608921005, 608921006, 608921016, 608921017, 608921028, 608921033, 608921034, 608921035,
608921036, 608921044, 608921045, 608921046, 608921047, 608921056, 608921057, 608921058,608921059, 608921065, 608921068, 608921069, 608921071, 608921072, 608921074, 608921075, 608921089, 608921090 .
</t>
  </si>
  <si>
    <t>0,893/сталь</t>
  </si>
  <si>
    <t>0,951/ППУ/полимерные трубы</t>
  </si>
  <si>
    <t xml:space="preserve">инв.№ 608967002, 608967003, 608967004, 608967002, 608967006, 608967007, 608967008, 608967009,
608967010, 608967011, 608967012, 608967013, 608967014, 608967015, 608967017, 608967018, 608967019, 608967020, 608967021, 608967022, 608967023, 608967024, 608967026, 608967027, 608967028, 608967030, 608967031, 608967032, 608967033, 608967035, 608967036, 608967039, 608967042, 608967044, 608967045, 608967047, 608967048, 608967053, 608967054, 608967056, 608967057, 608967058, 608967060, 608967061, 608967062, 608967065, 608967066, 608967067, 608967071, 608967074, 608967075.
</t>
  </si>
  <si>
    <t xml:space="preserve">Техническое перевооружение. Сети теплоснабжения от  ТК-1111 </t>
  </si>
  <si>
    <t>1,743/сталь</t>
  </si>
  <si>
    <t>1,743/ППУ/полимерные трубы</t>
  </si>
  <si>
    <t>0,254/сталь</t>
  </si>
  <si>
    <t>0,254/ППУ/полимерные трубы</t>
  </si>
  <si>
    <t xml:space="preserve">Техническое перевооружение. Сети теплоснабжения от  ЦТП ул. Тверская, 54аТ </t>
  </si>
  <si>
    <t xml:space="preserve"> инв.№ 608678172, 608678076, 608678077, 608678174, 608678175, 608678176,608678177</t>
  </si>
  <si>
    <t xml:space="preserve">Техническое перевооружение. Сети теплоснабжения от котельной ул. Гагарина, 51 </t>
  </si>
  <si>
    <t>инв.№ 608692255, 608692256, 608692258, 608692257, 608692259, 608692260</t>
  </si>
  <si>
    <t>0,494/сталь</t>
  </si>
  <si>
    <t>0,494/ППУ/полимерные трубы</t>
  </si>
  <si>
    <t xml:space="preserve">Техническое перевооружение. Сети теплоснабжения от  ЦТП ул. Шишкина, 1 </t>
  </si>
  <si>
    <t xml:space="preserve">инв.№608672001, 608672002, 608672004, 608672005, 608672006, 608672017, 608672020, 608672024,608672026, 608672029, 608672030, 608672033, 608672034, 608672040, 608672044, 608672050,608672052, 608672061, 608672065, 608672067, 608672069, 608672071, 608672075, 608672076,608672096, 608672097, 608672098, 608672099, 608672108, 608672109, 608672110, 608672113,
608672115, 608672116, 608672132, 608672134, 608672138, 608672139, 608672140, 608672141,608672142, 608672143, 608672145, 608672146, 608672147, 608672148, 608672149, 608672150,608672156, 608672171, 608672172, 608672179, 608672180, 608672181, 608672183, 608672189.
</t>
  </si>
  <si>
    <t>4,952/сталь</t>
  </si>
  <si>
    <t>5,064/ППУ/полимерные трубы</t>
  </si>
  <si>
    <t xml:space="preserve">Техническое перевооружение. Сети теплоснабжения от ЦТП ул. Баранова, 40 
</t>
  </si>
  <si>
    <t>инв.№608677001, 608677002, 608677005, 608677006, 608677007, 608677008, 608677009, 608677010, 608677011, 608677012, 608677013, 608677014, 608677015, 608677016, 608677017, 608677018,608677019, 608677020, 608677021, 608677022, 608677023, 608677024, 608677025, 608677026,608677027, 608677030, 608677031, 608677032, 608677033, 608677034, 608677035, 608677036, 608677037, 608677038, 608677039, 608677040, 608677041, 608677042, 608677043, 608677044, 608677045, 608677046, 608677047, 608677048, 608677049, 608677050, 608677051, 608677052, 608677053, 608677054, 608677055, 608677056, 608677057, 608677059, 608677060, 608677061, 608677062, 608677063, 608677065, 608677066, 608677067, 608677068, 608677069, 608677071, 608677072, 608677074, 608677075, 608677076, 608677077, 608677078, 608677079, 608677080, 608677082, 608677083, 608677085, 608677086, 608677087, 608677088, 608677089, 608677090,608677091, 608677092, 608677093, 608677096, 608677100, 608677101, 608677102.</t>
  </si>
  <si>
    <t>5,642/сталь</t>
  </si>
  <si>
    <t>5,943/ППУ/полимерные трубы</t>
  </si>
  <si>
    <t xml:space="preserve">Техническое перевооружение. Сеть теплоснабжения от ЦТП ул. Майская, 29а </t>
  </si>
  <si>
    <t>инв.№ 608709077, 608709078, 608709134, 608709135, 608709136.</t>
  </si>
  <si>
    <t>0,259/сталь</t>
  </si>
  <si>
    <t>0,259/ППУ/полимерные трубы</t>
  </si>
  <si>
    <t>инв.№ 608760001, 608760001, 608760001, 608760001</t>
  </si>
  <si>
    <t>0,453/сталь</t>
  </si>
  <si>
    <t>0,453/ППУ</t>
  </si>
  <si>
    <t>0,077/сталь</t>
  </si>
  <si>
    <t>0,077/ППУ</t>
  </si>
  <si>
    <t xml:space="preserve">Техническое перевооружение. Сети теплоснабжения от ТК-1435/7 (ввод на ЦТП ул. Песочная, 26а) </t>
  </si>
  <si>
    <t>инв.№ 608804001</t>
  </si>
  <si>
    <t xml:space="preserve">Техническое перевооружение. Сети теплоснабжения ТК-1521 </t>
  </si>
  <si>
    <t>инв.№608814023, 608814035 , 608814037.</t>
  </si>
  <si>
    <t xml:space="preserve">Техническое перевооружение. Сети теплоснабжения от ЦТП ул. Карла Маркса, 293 </t>
  </si>
  <si>
    <t>инв.№ 608826026, 608826038, 608826048, 608826052, 608826090</t>
  </si>
  <si>
    <t>инв.№ 608861004, 608861020,  608861123, 608861144</t>
  </si>
  <si>
    <t xml:space="preserve">Техническое перевооружение.Сети теплоснабжения от  ТК-1311 </t>
  </si>
  <si>
    <t xml:space="preserve">инв.№ 608873006, 608873011, 608873012, 608873015, 608873018, 608873019, 608873022, 608873023,
608873024, 608873025, 608873026, 608873027, 608873028, 608873029, 608873044, 608873045,608873046, 608873048, 608873051, 608873052, 608873053, 608873054, 608873055, 608873056,608873057, 608873058, 608873059, 608873060, 608873061, 608873064, 608873066, 608873092,608873093, 608873095, 608873096, 608873097, 608873099, 608873101, 608873103, 608873111,608873112, 608873113, 608873114, 608873116, 608873117, 608873120, 608873121, 608873122,
608873123, 608873124.
</t>
  </si>
  <si>
    <t xml:space="preserve">Техническое перевооружение. Сети теплоснабжения от ЦТП ул. Удмуртская, 269а </t>
  </si>
  <si>
    <t>инв.№ 608878013 ,608878013, 608878126, 608878127,608878138,608878139,608878155,608878165,608878166,</t>
  </si>
  <si>
    <t>инв.№ 608953020, 608953023, 608953024, 608953025, 608953026, 608953028, 608953030, 608953031,
608953032, 608953035, 608953036, 608953039, 608953045, 608953068.</t>
  </si>
  <si>
    <t>инв.№ 608982012</t>
  </si>
  <si>
    <t>инв.№ 608953033</t>
  </si>
  <si>
    <t>инв.№ 608861067, 608861135.</t>
  </si>
  <si>
    <t xml:space="preserve">Техническое перевооружение. Сети теплоснабжения от  ТК-1311 </t>
  </si>
  <si>
    <t xml:space="preserve">Техническое перевооружение. Сети теплоснабжения от ТК-1729  </t>
  </si>
  <si>
    <t xml:space="preserve">Техническое перевооружение.Сети теплоснабжения  от ЦТП ул. Буммашевская, 13  </t>
  </si>
  <si>
    <t xml:space="preserve">Техническое перевооружение. Сети теплоснабжения от ТК-1729 
</t>
  </si>
  <si>
    <t xml:space="preserve">Техническое перевооружение. Сеть  теплоснабжения от ЦТП ул. Металлистов 31 </t>
  </si>
  <si>
    <t>0,238/сталь</t>
  </si>
  <si>
    <t>0,238/ППУ</t>
  </si>
  <si>
    <t>0,527/сталь</t>
  </si>
  <si>
    <t>0,527/ППУ</t>
  </si>
  <si>
    <t>0,255/сталь</t>
  </si>
  <si>
    <t>0,284/ППУ/полимерные трубы</t>
  </si>
  <si>
    <t>2,583/сталь</t>
  </si>
  <si>
    <t>2,583 ППУ/полимерные трубы</t>
  </si>
  <si>
    <t>0,58/сталь</t>
  </si>
  <si>
    <t>0,894/ППУ/полимерные трубы</t>
  </si>
  <si>
    <t>0,095/сталь</t>
  </si>
  <si>
    <t>0,095/ППУ</t>
  </si>
  <si>
    <t>0,692/сталь</t>
  </si>
  <si>
    <t>0,72/ППУ/полимерные трубы</t>
  </si>
  <si>
    <t>0,135/сталь</t>
  </si>
  <si>
    <t>0,135/ППУ</t>
  </si>
  <si>
    <t>инв. № 608942008</t>
  </si>
  <si>
    <t>Техническое перевооружение.Сети теплоснабжения от ТК-1116/1</t>
  </si>
  <si>
    <t>0,0392/сталь</t>
  </si>
  <si>
    <t>0,05/ППУ/полимерные трубы</t>
  </si>
  <si>
    <t xml:space="preserve">Техническое перевооружение.Сети теплоснабжения от ЦТП ул. Клубная, 85а 
</t>
  </si>
  <si>
    <t>инв.№ 608676001, 608676002, 608676003, 608676004, 608676005, 608676006, 608676007, 608676008, 608676009, 608676010, 608676011, 608676012, 608676013, 608676014, 608676015, 608676016, 608676017, 608676018, 608676019, 608676020, 608676021, 608676022, 608676023, 608676024, 608676025, 608676026, 608676027, 608676028, 608676031, 608676032, 608676033, 608676034, 608676035, 608676036, 608676037, 608676038, 608676042, 608676044, 608676045, 608676046, 608676047, 608676048, 608676049, 608676051, 608676052, 608676053, 608676054, 608676055, 608676056, 608676057, 608676061, 608676062, 608676063, 608676065, 608676066, 608676074, 608676075, 608676076, 608676083, 608676084, 608676085, 608676086, 608676088, 608676089, 608676090, 608676091, 608676092, 608676093, 608676095, 608676096, 608676098, 608676099, 608676100, 608676101, 608676103, 608676104, 608676106, 608676107, 608676108, 608676109, 608676111, 608676112, 608676114, 608676115, 608676117, 608676118, 608676131, 608676132,
608676134, 608676135, 608676136, 608676137, 608676143.</t>
  </si>
  <si>
    <t>4,686/сталь</t>
  </si>
  <si>
    <t>4,686/ППУ/полимерные трубы</t>
  </si>
  <si>
    <t xml:space="preserve">инв.№ 608690001, 608690002, 608690003, 608690004, 608690007, 608690008, 608690013, 608690014, 608690015, 608690016, 608690017, 608690018, 608690021, 608690022, 608690023, 608690024,608690026, 608690027, 608690029, 608690030, 608690032, 608690033, 608690035, 608690036,608690058, 608690065, 608690067, 608690068, 608690069, 608690070, 608690071, 608690072, 608690073.
</t>
  </si>
  <si>
    <t xml:space="preserve">Техническое перевооружение. Сети теплоснабжения от ЦТП ул. Баранова, 64 
</t>
  </si>
  <si>
    <t>1,426/сталь</t>
  </si>
  <si>
    <t>1,426/ППУ/полимерные трубы</t>
  </si>
  <si>
    <t xml:space="preserve">Техническое перевооружение.Сети теплоснабжения от  ТК-1434а (ввод на ЦТП ул. Нижняя, 18) </t>
  </si>
  <si>
    <t>инв.№ 608803001, 608803002</t>
  </si>
  <si>
    <t>инв.№ 608807002, 608807003</t>
  </si>
  <si>
    <t>инв.№608808001</t>
  </si>
  <si>
    <t>0,25/сталь</t>
  </si>
  <si>
    <t>0,25/ППУ</t>
  </si>
  <si>
    <t>0,087/сталь</t>
  </si>
  <si>
    <t>0,087/ППУ</t>
  </si>
  <si>
    <t>0,094/сталь</t>
  </si>
  <si>
    <t>0,094/ППУ</t>
  </si>
  <si>
    <t xml:space="preserve">Техническое перевооружение. Сети теплоснабжения от  ТК-1438/1 (ввод на ЦТП ул. Металлистов, 34а;  ЦТП ул. Металлистов, 31) </t>
  </si>
  <si>
    <t xml:space="preserve">Техническое перевооружение. Сети теплоснабжения от  ТК-1440 (ввод на ЦТП ул. 7-я Подлесная, 32а) </t>
  </si>
  <si>
    <t>инв.№ 608829015, 608829025, 608829026, 608829027, 608829028, 608829029, 608829030, 608829031,
608829032, 608829033, 608829034, 608829035, 608829036, 608829037, 608829040, 608829041,608829042, 608829043, 608829046, 608829047, 608829048, 608829049, 608829052, 608829053,608829056, 608829057, 608829068, 608829069, 608829070, 608829071, 608829091, 608829092,608829093, 608829094, 608829095.</t>
  </si>
  <si>
    <t xml:space="preserve">Техническое перевооружение. Сети теплоснабжения от ЦТП ул. Карла Маркса, 265Т 
</t>
  </si>
  <si>
    <t>1,941/сталь</t>
  </si>
  <si>
    <t>2,28/ППУ/полимерные трубы</t>
  </si>
  <si>
    <t xml:space="preserve">Техническое перевооружение. Сети теплоснабжения от ТК-1210 </t>
  </si>
  <si>
    <t>инв.№ 608832001, 608832002, 608832003, 608832004, 608832005, 608832006, 608832007, 608832008, 608832009, 608832010, 608832011, 608832012, 608832018, 608832020, 608832021, 608832022, 608832025, 608832026, 608832028, 608832029, 608832030.</t>
  </si>
  <si>
    <t>0,845/сталь</t>
  </si>
  <si>
    <t>0,845/ППУ/полимерные трубы</t>
  </si>
  <si>
    <t xml:space="preserve">Техническое перевооружение. Сети теплоснабжения от ЦТП ул. 50 лет ВЛКСМ, 17а 
</t>
  </si>
  <si>
    <t>инв.№ 608868002, 608868004, 608868006, 608868008, 608868010, 608868011, 608868013, 608868014,
608868015, 608868021, 608868022, 608868023, 608868025, 608868026, 608868027, 608868028,608868031, 608868033, 608868034, 608868041, 608868042, 608868043, 608868044, 608868045,608868046, 608868048, 608868049, 608868050, 608868051, 608868052, 608868053, 608868055,608868059, 608868062, 608868063.</t>
  </si>
  <si>
    <t>1,509/сталь</t>
  </si>
  <si>
    <t>1,509/ППУ/полимерные трубы</t>
  </si>
  <si>
    <t xml:space="preserve">инв.№ 608876052, 608876053, 608876054, 608876055,608876056, 608876057,608876058. </t>
  </si>
  <si>
    <t>0,296/сталь</t>
  </si>
  <si>
    <t>0,296/ППУ/полимерные трубы</t>
  </si>
  <si>
    <t xml:space="preserve">Техническое перевооружение. Сеть теплоснабжения от ЦТП ул.10 лет Октября 21а </t>
  </si>
  <si>
    <t>Техническое перевооружение.Сети теплоснабжения от ТК-1134/1</t>
  </si>
  <si>
    <t xml:space="preserve"> инв.№ 608944004, 608944005, 608944006, 608944007, 608944008, 608944009, 608944010, 608944014, 608944017, 608944018, 608944019, 608944020, 608944021, 608944022, 608944023, 608944024, 608944025, 608944026, 608944027, 608944028, 608944029, 608944030, 608944031, 608944032, 608944033, 608944034, 608944035, 608944036, 608944037, 608944038, 608944039, 608944040, 608944041, 608944044, 608944045, 608944046, 608944047, 608944048, 608944049, 608944052, 608944064, 608944073, 608944085, 608944086, 608944087, 608944088, 608944089, 608944090, 608944091, 608944092, 608944093, 608944094, 608944095, 608944096, 608944097.</t>
  </si>
  <si>
    <t>2,5/сталь</t>
  </si>
  <si>
    <t>2,553/ППУ/полимерные трубы</t>
  </si>
  <si>
    <t xml:space="preserve"> инв.№ 608954001, 608954002,608954003,608954004,608954005</t>
  </si>
  <si>
    <t>0,404/ППУ</t>
  </si>
  <si>
    <t>Техническое перевооружение. Сети теплоснабжения от ТК-1812 (ввод на ЦТП ул. Ленина, 116а)</t>
  </si>
  <si>
    <t>инв.№ 608676144,608676145</t>
  </si>
  <si>
    <t xml:space="preserve">Техническое перевооружение. Сети теплоснабжения от ЦТП ул. Клубная, 85а </t>
  </si>
  <si>
    <t>0,078/сталь</t>
  </si>
  <si>
    <t>0,078/ППУ/полимерные трубы</t>
  </si>
  <si>
    <t xml:space="preserve"> инв.№ 608675001, 608675002, 608675003, 608675004, 608675005, 608675006, 608675007, 608675008, 608675009, 608675010, 608675011, 608675012, 608675013, 608675014, 608675015, 608675016, 608675017, 608675018, 608675019, 608675020, 608675021, 608675022, 608675025, 608675026, 608675027, 608675028, 608675029, 608675030, 608675031, 608675032, 608675033, 608675034, 608675035, 608675036, 608675037, 608675038, 608675043, 608675044, 608675045, 608675046, 608675047, 608675048, 608675049, 608675050, 608675052, 608675053, 608675059, 608675060, 608675061, 608675062, 608675065, 608675067, 608675071, 608675075, 608675076, 608675077, 608675078, 608675080, 608675081, 608675083, 608675084, 608675086, 608675087, 608675089, 608675090, 608675092, 608675093, 608675095, 608675096, 608675098, 608675099, 608675101, 608675102, 608675103, 608675104, 608675105, 608675106, 608675108, 608675109, 608675117, 608675118, 608675124, 608675125, 608675126, 608675127, 608675129, 608675130, 608675132, 608675133, 608675135, 608675136, 608675138, 608675139, 608675141, 608675142, 608675143, 608675144, 608675146, 608675147, 608675149, 608675150, 608675153, 608675154, 608675155, 608675156, 608675157, 608675158, 608675159, 608675160, 608675162, 608675163, 608675165, 608675166, 608675168, 608675169, 608675171, 608675172, 608675174, 608675175, 608675179, 608675180, 608675181, 608675182, 608675183, 608675184, 608675185, 608675187, 608675188, 608675190, 608675191, 608675193, 608675194.</t>
  </si>
  <si>
    <t xml:space="preserve">Сети теплоснабжения от ЦТП ул. Клубная 72 </t>
  </si>
  <si>
    <t>6,933/сталь</t>
  </si>
  <si>
    <t>6,933/ППУ/полимерные трубы</t>
  </si>
  <si>
    <t>инв.№ 608681003 ,608681004 ,608681005,608681006 ,608681007 ,608681008 ,608681009 ,608681010 ,608681046 ,608681135 ,608681136 ,</t>
  </si>
  <si>
    <t xml:space="preserve">Техническое перевооружение. Сети теплоснабжения от ЦТП гор.Машиностроителей,98ц </t>
  </si>
  <si>
    <t>0,718/сталь</t>
  </si>
  <si>
    <t>0,882/ППУ/полимерные трубы</t>
  </si>
  <si>
    <t>инв.№ 608702001</t>
  </si>
  <si>
    <t xml:space="preserve">Техническое перевооружение. Сети теплоснабжения от  ТК-1714/2  (ввод на ЦТП ул. Удмуртская, 197Т) </t>
  </si>
  <si>
    <t>0,145/сталь</t>
  </si>
  <si>
    <t>0,145/ППУ</t>
  </si>
  <si>
    <t xml:space="preserve"> инв.№ 608719001, 608719002, 608719003, 608719004, 608719005, 608719006</t>
  </si>
  <si>
    <t>Сети теплоснабжения от котельной гор. Машиностроителей, 118</t>
  </si>
  <si>
    <t>0,798/сталь</t>
  </si>
  <si>
    <t>0,798/ППУ/полимерные трубы</t>
  </si>
  <si>
    <t xml:space="preserve">Техническое перевооружение. Сети теплоснабжения от  ТК-1604а </t>
  </si>
  <si>
    <t xml:space="preserve">инв.№ 608818001, 608818013, 608818014, 608818052, 608818053, 608818071, 608818072, 608818109, 
608818131, 608818132, 608818143, 608818161, 608818189, 608818190, 608818192, 608818193, 608818195, 608818196, 608818197, 608818230, 608818231.
</t>
  </si>
  <si>
    <t>1,63/сталь</t>
  </si>
  <si>
    <t>1,736/ППУ/полимерные трубы</t>
  </si>
  <si>
    <t>0,21сталь</t>
  </si>
  <si>
    <t>0,245/ППУ/полимерные трубы</t>
  </si>
  <si>
    <t xml:space="preserve"> инв.№ 608833001, 608833002, 608833003, 608833004, 608833005, 608833007, 608833008, 608833009,
608833010, 608833011.
</t>
  </si>
  <si>
    <t>Техническое перевооружение.Сети теплоснабжения от ТК-1605</t>
  </si>
  <si>
    <t>инв.№ 608837001, 608837002, 608837003, 608837004, 608837005, 608837006, 608837007, 608837008,608837009, 608837010, 608837012, 608837016, 608837017, 608837018, 608837019, 608837020,608837021, 608837022, 608837023, 608837024, 608837025, 608837026, 608837027, 608837028.</t>
  </si>
  <si>
    <t xml:space="preserve">Техническое перевооружение. Сети теплоснабжения от ТК-1418/1 </t>
  </si>
  <si>
    <t>0,525сталь</t>
  </si>
  <si>
    <t>0,65/ППУ/полимерные трубы</t>
  </si>
  <si>
    <t xml:space="preserve">Техническое перевооружение. Сети теплоснабжения от ЦТП ул. 40 лет Победы, 130а </t>
  </si>
  <si>
    <t>инв.№ 608910025 608910026, 608910031, 608910032, 608910037 ,608910038.</t>
  </si>
  <si>
    <t>0,119сталь</t>
  </si>
  <si>
    <t>инв.№ 608926033, 608926034, 608926113</t>
  </si>
  <si>
    <t xml:space="preserve">Техническое перевооружение. Сети теплоснабжения от ЦТП ул. Воровского, 129 </t>
  </si>
  <si>
    <t>0,663/ППУ/полимерные трубы</t>
  </si>
  <si>
    <t>0,663/сталь</t>
  </si>
  <si>
    <t xml:space="preserve">Техническое перевооружение. Сети теплоснабжения от БГВС ул. Ленина, 38Б </t>
  </si>
  <si>
    <t>инв.№ 608928004,608928005,60892816,608928017,608928020,608928021,608928036,608928045,608928047.</t>
  </si>
  <si>
    <t>0,838сталь</t>
  </si>
  <si>
    <t>1,151/ППУ/полимерные трубы</t>
  </si>
  <si>
    <t xml:space="preserve">Техническое перевооружение. Сети теплоснабжения от ТК-1605 
</t>
  </si>
  <si>
    <t>инв.№ 608991002,608991013</t>
  </si>
  <si>
    <t xml:space="preserve">Техническое перевооружение. Сети теплоснабжения от ТК-1219 </t>
  </si>
  <si>
    <t>инв.№ 608998001, 608998005, 608998006, 608998007, 608998009, 608998010, 608998011, 608998012,608998013, 608998014, 608998015, 608998016, 608998017, 608998018, 608998019, 608998020, 608998021, 608998022, 608998023, 608998024, 608998025, 608998026, 608998027, 608998028,608998029, 608998034, 608998036, 608998040, 608998050, 608998053, 608998054.</t>
  </si>
  <si>
    <t>0,131/сталь</t>
  </si>
  <si>
    <t>0,131/ППУ</t>
  </si>
  <si>
    <t>1,656/сталь</t>
  </si>
  <si>
    <t>1,656/ППУ</t>
  </si>
  <si>
    <t xml:space="preserve">Техническое перевооружение. Сети теплоснабжения от ТК-2106 
</t>
  </si>
  <si>
    <t xml:space="preserve">инв.№ 608656024, 608656025, 608656026, 608656028, 608656034, 608656040, 608656044, 608656049,
608656115, 608656117, 608656123. </t>
  </si>
  <si>
    <t>0,507/сталь</t>
  </si>
  <si>
    <t>инв.№ 608667001, 608667002</t>
  </si>
  <si>
    <t xml:space="preserve">Техническое перевооружение. Сети теплоснабжения от ТК-3 (ввод на ЦТП ул. Заречное шоссе, 59а ) </t>
  </si>
  <si>
    <t>0,288/сталь</t>
  </si>
  <si>
    <t>0,288/ППУ</t>
  </si>
  <si>
    <t>инв.№ 608668001, 608668002</t>
  </si>
  <si>
    <t>0,353/сталь</t>
  </si>
  <si>
    <t>0,353/ППУ</t>
  </si>
  <si>
    <t>инв.№608670002, 608670003, 608670004, 608670005, 608670006, 608670007</t>
  </si>
  <si>
    <t xml:space="preserve">Техническое перевооружение. Сети теплоснабжения от  УТ-1 (ввод на ЦТП ул. Тверская, 54аТ) </t>
  </si>
  <si>
    <t>0,858/сталь</t>
  </si>
  <si>
    <t>0,858/ППУ</t>
  </si>
  <si>
    <t>Техническое перевооружение. Сети теплоснабжения от ТК-3 (ввод на ЦТП ул. Клубная, 21)</t>
  </si>
  <si>
    <t xml:space="preserve">инв.№ 608716044,608716045 </t>
  </si>
  <si>
    <t>0,081/сталь</t>
  </si>
  <si>
    <t xml:space="preserve">Техническое перевооружение. Сети теплоснабжения от ТК-1222 
</t>
  </si>
  <si>
    <t>инв.№ 608762003, 608762012, 608762013, 608762018, 608762022, 608762028, 608762029, 608762030, 
608762031, 608762075.</t>
  </si>
  <si>
    <t xml:space="preserve">Техническое перевооружение. Сети теплоснабжения от ЦТП ул. Ворошилова, 79а/1  </t>
  </si>
  <si>
    <t>0,762/сталь</t>
  </si>
  <si>
    <t>0,796/ППУ/полимерные трубы</t>
  </si>
  <si>
    <t>0,068/сталь</t>
  </si>
  <si>
    <t>0,068/ППУ</t>
  </si>
  <si>
    <t>0,081/ППУ</t>
  </si>
  <si>
    <t>Техническое перевооружение. Сети теплоснабжения от ТК-1430  (ввод на ЦТП ул. 30 лет Победы, 2)</t>
  </si>
  <si>
    <t>инв.№ 608801002</t>
  </si>
  <si>
    <t>инв.№ 608926001, 608926002, 608926003, 608926004, 608926006, 608926007, 608926008, 608926009, 608926011, 608926021, 608926022, 608926026, 608926035, 608926036, 608926050, 608926051, 608926052, 608926053, 608926070, 608926071, 608926072, 608926073, 608926074, 608926075, 608926078, 608926079, 608926089, 608926091, 608926092.</t>
  </si>
  <si>
    <t>1,237/сталь</t>
  </si>
  <si>
    <t>1,237/ППУ/полимерные трубы</t>
  </si>
  <si>
    <t>инв.№ 608926114, 608926118, 608926120</t>
  </si>
  <si>
    <t>0,262/сталь</t>
  </si>
  <si>
    <t>0,262/ППУ/полимерные трубы</t>
  </si>
  <si>
    <t xml:space="preserve">Техническое перевооружение. Сети теплоснабжения от ТК-1102 </t>
  </si>
  <si>
    <t>инв.№ 608935002, 608935008, 608935015, 608935026, 608935064</t>
  </si>
  <si>
    <t>0,295/сталь</t>
  </si>
  <si>
    <t>0,295/ППУ</t>
  </si>
  <si>
    <t>Техническое перевооружение. Сети теплоснабжения от  ТК-1118/1</t>
  </si>
  <si>
    <t xml:space="preserve"> инв.№ 608943003</t>
  </si>
  <si>
    <t>0,102/сталь</t>
  </si>
  <si>
    <t>0,102/ППУ</t>
  </si>
  <si>
    <t xml:space="preserve">Техническое перевооружение.Сети теплоснабжения от ТК-1118/1 
</t>
  </si>
  <si>
    <t>инв.№ 608969010, 608969016, 608969021, 608969027, 608969038, 608969039, 608969041, 608969042,608969074.</t>
  </si>
  <si>
    <t>0,534/сталь</t>
  </si>
  <si>
    <t>0,588/ППУ/полимерные трубы</t>
  </si>
  <si>
    <t xml:space="preserve"> инв.№ 609013001, 609013002, 609013003, 609013004, 609013005, 609013006, 609013007, 609013008,
609013009, 609013010, 609013011, 609013012, 609013013, 609013014, 609013015, 609013016, 609013017, 609013018, 609013019, 609013020, 609013021, 609013022, 609013023, 609013024, 609013025, 609013026, 609013027, 609013028, 609013029, 609013030, 609013032, 609013033, 609013034, 609013035, 609013036, 609013037, 609013038, 609013039, 609013040, 609013041, 609013042, 609013043, 609013044, 609013045, 609013046, 609013047, 609013050, 609013051, 609013053, 609013054, 609013059, 609013060, 609013062, 609013074, 609013075, 609013080, 609013081.
</t>
  </si>
  <si>
    <t>Техническое перевооружение. Сети теплоснабжения  от ЦТП ул. Балезинская, 68</t>
  </si>
  <si>
    <t>3,617/сталь</t>
  </si>
  <si>
    <t>3,617/ППУ/полимерные трубы</t>
  </si>
  <si>
    <t>инв.№ 609016003, 609016004, 609016014, 609016016, 609016017, 609016018, 609016019, 609016020, 609016024, 609016025, 609016026, 609016029, 609016031, 609016043, 609016044, 609016045, 609016046, 609016047, 609016048, 609016049, 609016050, 609016051, 609016052, 609016053, 609016054, 609016057, 609016058, 609016061, 609016062, 609016063, 609016064, 609016065, 609016066, 609016067, 609016068, 609016092, 609016093.</t>
  </si>
  <si>
    <t xml:space="preserve">Техническое перевооружение. Сети теплоснабжения от ЦТП ул. Красноармейская, 134а </t>
  </si>
  <si>
    <t>2,404/сталь</t>
  </si>
  <si>
    <t>2,497/ППУ/полимерные трубы</t>
  </si>
  <si>
    <t>инв.№ 609016101, 609016102, 609016104, 609016105, 609016110, 609016131, 609016132, 609016133, 609016134, 609016135, 609016136, 609016137, 609016138, 609016139, 609016140, 609016157, 609016158, 609016161, 609016162, 609016164, 609016165, 609016197, 609016198, 609016216, 609016217, 609016219.</t>
  </si>
  <si>
    <t>1,163/сталь</t>
  </si>
  <si>
    <t>1,214/ППУ/полимерные трубы</t>
  </si>
  <si>
    <t>инв.№ 608762032, 608762060, 608762061, 608762064, 608762076.</t>
  </si>
  <si>
    <t>0,063/ППУ/полимерные трубы</t>
  </si>
  <si>
    <t>инв.№ 608926127, 608926128, 608926129,608926130, 608926131.</t>
  </si>
  <si>
    <t>инв.№  608969015, 608969046,  608969224, 608969091</t>
  </si>
  <si>
    <t xml:space="preserve">Техническое перевооружение. Сети теплоснабжения от ТК-1118/1 </t>
  </si>
  <si>
    <t>0,173/сталь</t>
  </si>
  <si>
    <t>0,173/полимерные трубы</t>
  </si>
  <si>
    <t>0,229/сталь</t>
  </si>
  <si>
    <t>0,229/ППУ/полимерные трубы</t>
  </si>
  <si>
    <t xml:space="preserve">Техническое перевооружение. Сети теплоснабжения от точки врезки в магистральную теплотрассу ( ввод ЦТП ул. Олега Кошевого, 22а ) 
</t>
  </si>
  <si>
    <t>инв.№ 608665001</t>
  </si>
  <si>
    <t>0,68/сталь</t>
  </si>
  <si>
    <t>0,68/ППУ</t>
  </si>
  <si>
    <t>инв.№ 608674001</t>
  </si>
  <si>
    <t xml:space="preserve">Техническое перевооружение. Сети теплоснабжения от ЦТП ул. Оружейника Драгунова, 62а  
</t>
  </si>
  <si>
    <t>0,06/полимерные трубы</t>
  </si>
  <si>
    <t>инв.№ 608783001, 608783002, 608783005, 608783006.</t>
  </si>
  <si>
    <t>0,071/сталь</t>
  </si>
  <si>
    <t>0,071/ППУ</t>
  </si>
  <si>
    <t xml:space="preserve">Техническое перевооружение. Сети теплоснабжения от ТК-2385 (ввод на ЦТП ул. Серова, 65  
</t>
  </si>
  <si>
    <t xml:space="preserve">Техническое перевооружение. Сети теплоснабжения  от ТК-1501 (ввод на ЦТП ул. Пушкинская, 373б)  
</t>
  </si>
  <si>
    <t>инв.№608809001, 608809002, 608809003.</t>
  </si>
  <si>
    <t>0,718/ППУ</t>
  </si>
  <si>
    <t xml:space="preserve">Техническое перевооружение. Сети теплоснабжения от ТК-1508 (ввод на ЦТП ул.50 лет ВЛКСМ, 17а)  
</t>
  </si>
  <si>
    <t>инв.№608810001, 608810002.</t>
  </si>
  <si>
    <t xml:space="preserve">Техническое перевооружение. Сети теплоснабжения от ЦТП ул. Карла Маркса, 397а  </t>
  </si>
  <si>
    <t xml:space="preserve">инв.№ 608827021, 608827022, 608827023, 608827024, 608827025, 608827026, 608827027, 608827028,608827029, 608827030, 608827031, 608827056, 608827057, 608827060, 608827061, 608827062, 608827063,608827076, 608827077, 608827092, 608827093, 608827096, 608827097, 608827098,608827099, 608827100, 608827280, 608827281, </t>
  </si>
  <si>
    <t>инв.№ 608836002, 608836004</t>
  </si>
  <si>
    <t xml:space="preserve">Техническое перевооружение. Сети теплоснабжения от ТК-1413 </t>
  </si>
  <si>
    <t xml:space="preserve">Техническое перевооружение. Сети теплоснабжения от ТК-1209а </t>
  </si>
  <si>
    <t>инв.№ 608858004, 608858006, 608858007, 608858032, 608858033, 608858036, 608858037.</t>
  </si>
  <si>
    <t>0,252/сталь</t>
  </si>
  <si>
    <t>0,252/ППУ</t>
  </si>
  <si>
    <t xml:space="preserve"> инв.№ 608869032, 608869044, 608869062 ,608869063, 608869091,608869093.</t>
  </si>
  <si>
    <t>Техническое перевооружение. Сети теплоснабжения от ЦТП ул. 50 лет ВЛКСМ, 36а</t>
  </si>
  <si>
    <t>0,142/сталь</t>
  </si>
  <si>
    <t>инв.№ 608875014, 608875042,608875043, 608875044</t>
  </si>
  <si>
    <t xml:space="preserve">Техническое перевооружение.Сеть теплоснабжения от ЦТП ул.Холмогорова 45а </t>
  </si>
  <si>
    <t xml:space="preserve">Техническое перевооружение. Сети теплоснабжения от ЦТП ул. 7-я Подлесная, 32а </t>
  </si>
  <si>
    <t xml:space="preserve">инв.№ 608882001, 608882001,608882002, 608882016, 608882017, 608882018, 608882019, 608882027 ,608882028. </t>
  </si>
  <si>
    <t xml:space="preserve">Техническое перевооружение. Сети теплоснабжения от  котельной ул. Орджоникидзе,2 </t>
  </si>
  <si>
    <t xml:space="preserve">Техническое перевооружение. Сети теплоснабжения от  ЦТП ул. Ракетная, 30а </t>
  </si>
  <si>
    <t>инв.№ 608923001, 608923001,608923001,608923001, 608923002, 608923025, 608923026, 608923027, 608923028, 608923031, 608923032, 608923033, 608923034, 608923044, 608923048, 608923049, 608923060, 608923065 .</t>
  </si>
  <si>
    <t xml:space="preserve">Техническое перевооружение. Сети теплоснабжения от ЦТП ул. 50 лет Пионерии, 26а </t>
  </si>
  <si>
    <t>инв.№ 608885098, 608885102, 608885126, 608885135, 608885162.</t>
  </si>
  <si>
    <t>инв.№ 608930007, 608930008, 608930009, 608930010, 608930007, 608930011, 608930012, 608930013, 608930014, 608930015, 608930016, 608930017, 608930020, 608930021, 608930022, 608930023,608930024, 608930025, 608930026, 608930027, 608930028, 608930029, 608930030, 608930031,608930032, 608930033, 608930034, 608930037, 608930038, 608930041, 608930042, 608930043, 608930044, 608930047, 608930048, 608930050, 608930053, 608930054, 608930055, 608930056,608930063, 608930064, 608930065, 608930066, 608930067, 608930068, 608930069, 608930071,608930072, 608930073, 608930076, 608930077, 608930078, 608930079, 608930087, 608930089,608930095, 608930096, 608930097, 608930100, 608930101, 608930106, 608930107, 608930116,608930118, 608930119, 608930176, 608930177, 608930182, 608930183, 608930202, 608930203.
 .</t>
  </si>
  <si>
    <t>0,46/сталь</t>
  </si>
  <si>
    <t>0,46/ППУ/полимерные трубы</t>
  </si>
  <si>
    <t>0,2/ППУ/полимерные трубы</t>
  </si>
  <si>
    <t>0,22/ППУ/полимерные трубы</t>
  </si>
  <si>
    <t>0,338/сталь</t>
  </si>
  <si>
    <t>0,338/ППУ/полимерные трубы</t>
  </si>
  <si>
    <t>0,765/сталь</t>
  </si>
  <si>
    <t>0,765/ППУ/полимерные трубы</t>
  </si>
  <si>
    <t>3,494/сталь</t>
  </si>
  <si>
    <t>3,494/ППУ/полимерные трубы</t>
  </si>
  <si>
    <t xml:space="preserve">Техническое перевооружение. Сети теплоснабжения от ЦТП ул. 10 лет Октября, 7а  
</t>
  </si>
  <si>
    <t>инв.№608824178, 608824170</t>
  </si>
  <si>
    <t xml:space="preserve">инв.№ 608659001
</t>
  </si>
  <si>
    <t xml:space="preserve">Техническое перевооружение. Сети теплоснабжения от ТК-13 (ввод на ЦТП ул. Оружейника Драгунова, 62а)  
</t>
  </si>
  <si>
    <t>0,151/сталь</t>
  </si>
  <si>
    <t>0,151/полимерные трубы</t>
  </si>
  <si>
    <t>0,122/сталь</t>
  </si>
  <si>
    <t>0,122/ППУ</t>
  </si>
  <si>
    <t xml:space="preserve">Техническое перевооружение. Сети теплоснабжения от ЦТП ул. Четырнадцатая, 56а  
</t>
  </si>
  <si>
    <t>инв.№ 608683001, 608683002, 608683003, 608683005, 608683006, 608683007, 608683008, 608683009, 608683010, 608683011, 608683012, 608683023, 608683024, 608683027, 608683028.</t>
  </si>
  <si>
    <t>1.115/сталь</t>
  </si>
  <si>
    <t>1.115/ППУ</t>
  </si>
  <si>
    <t xml:space="preserve">Техническое перевооружение. Сети теплоснабжения от ТК-1516  
</t>
  </si>
  <si>
    <t>инв.№ 608812001, 608812003, 608812006, 608812010, 608812011, 608812012.</t>
  </si>
  <si>
    <t>0,265/сталь</t>
  </si>
  <si>
    <t>0,265/ППУ</t>
  </si>
  <si>
    <t xml:space="preserve">Техническое перевооружение. Сети теплоснабжения от ТК-1521 (ввод на ЦТП ул. 30 лет Победы, 80а)  </t>
  </si>
  <si>
    <t xml:space="preserve">инв.№ 608813002, 608813009, 608813010, 608813011, 608813015, 608813016, 608813017, 608813031, 608813032, 608813033, 608813034.
</t>
  </si>
  <si>
    <t>0,969/сталь</t>
  </si>
  <si>
    <t>0,969/ППУ/полимерные трубы</t>
  </si>
  <si>
    <t xml:space="preserve">Техническое перевооружение. Сети теплоснабжения от ТК-1601  
</t>
  </si>
  <si>
    <t xml:space="preserve">инв.№ 608815001, 608815002, 608815003, 608815004, 608815005, 608815006, 608815007, 608815008, 608815009, 608815011, 608815012, 608815013, 608815014, 608815016, 608815017, 608815018, 608815019, 608815022, 608815023, 608815025, 608815026, 608815027, 608815028, 608815029, 608815030, 608815032, 608815033, 608815036, 608815037, 608815038, 608815039, 608815040, 608815041, 608815042, 608815043, 608815044, 608815045.
</t>
  </si>
  <si>
    <t>1,354/сталь</t>
  </si>
  <si>
    <t>1,354/ППУ/полимерные трубы</t>
  </si>
  <si>
    <t xml:space="preserve">  инв.№ 608824001, 608824002, 608824005, 608824006, 608824012, 608824016, 608824017, 608824018, 608824021, 608824022, 608824023, 608824024, 608824027, 608824028, 608824031, 608824032, 608824039, 608824040, 608824045, 608824046, 608824047, 608824048, 608824051, 608824052, 608824053, 608824054, 608824055, 608824056, 608824057, 608824058, 608824059, 608824060, 608824061, 608824062, 608824063, 608824064, 608824071, 608824088, 608824101, 608824102, 608824104, 608824105, 608824107, 608824108, 608824110, 608824111, 608824113, 608824114, 608824115, 608824116, 608824117, 608824118, 608824127, 608824128, 608824129, 608824130, 608824131, 608824132, 608824133, 608824135, 608824136, 608824138, 608824139, 608824168, 608824169.
</t>
  </si>
  <si>
    <t>Техническое перевооружение.Сети теплоснабжения от ЦТП ул. 10 лет Октября, 7а</t>
  </si>
  <si>
    <t>3,3/сталь</t>
  </si>
  <si>
    <t>3,351/ППУ/полимерные трубы</t>
  </si>
  <si>
    <t xml:space="preserve">  инв.№608827007, 608827008, 608827011, 608827012, 608827013, 608827014, 608827017, 608827018, 608827040, 608827041, 608827048, 608827049, 608827052, 608827053, 608827064, 608827065, 608827066, 608827067, 608827130, 608827133, 608827136, 608827137, 608827140, 608827145, 608827146, 608827156, 608827161, 608827212, 608827213, 608827214, 608827215, 608827244, 608827245, 608827257, 608827279, 608827282.
</t>
  </si>
  <si>
    <t>Техническое перевооружение. Сети теплоснабжения от ЦТП ул. Карла Маркса, 397а</t>
  </si>
  <si>
    <t>2,918/сталь</t>
  </si>
  <si>
    <t>3,120/ППУ/полимерные трубы</t>
  </si>
  <si>
    <t>0,284/сталь</t>
  </si>
  <si>
    <t>0,284/ППУ</t>
  </si>
  <si>
    <t xml:space="preserve">Техническое перевооружение. Сети теплоснабжения от ЦТП ул. 40 лет Победы, 118а 
</t>
  </si>
  <si>
    <t>инв.№ 608973032, 608973045, 608973046, 608973049, 608973069, 608973070.</t>
  </si>
  <si>
    <t>инв.№ 609006001, 609006002, 609006004, 609006005.</t>
  </si>
  <si>
    <t xml:space="preserve">Техническое перевооружение. 'Сети теплоснабжения от  ЦТП  ул.Кооперативная,1а  
</t>
  </si>
  <si>
    <t>0,265/ППУ/полимерные трубы</t>
  </si>
  <si>
    <t xml:space="preserve">Техническое перевооружение. Сети теплоснабжения от ЦТП ул. 10 лет Октября, 7а 
</t>
  </si>
  <si>
    <t>инв.№ 608824171, 608824172, 608824173, 608824174, 608824175, 608824176, 608824177, 608824179, 608824180, 608824181, 608824182, 608824183, 608824184, 608824185, 608824186, 608824187, 608824188, 608824189.</t>
  </si>
  <si>
    <t>0,67/сталь</t>
  </si>
  <si>
    <t>0,689/ППУ/полимерные трубы</t>
  </si>
  <si>
    <t xml:space="preserve">Техническое перевооружение. Сети теплоснабжения от ЦТП ул. 40 лет Победы, 118а 
</t>
  </si>
  <si>
    <t xml:space="preserve">инв.№ 608973098, 608973099
</t>
  </si>
  <si>
    <t>0,07/сталь</t>
  </si>
  <si>
    <t>0,07/полимерные трубы</t>
  </si>
  <si>
    <t>0,394/ППУ</t>
  </si>
  <si>
    <t xml:space="preserve">  инв.№ 608795002, 608795003, 608795006, 608795008, 608795009, 608795010, 608795011, 608795012,
608795035, 608795036, 608795037, 608795038, 608795039, 608795040, 608795045, 608795046.</t>
  </si>
  <si>
    <t>Техническое перевооружение. Сети теплоснабжения от ЦТП  ул. Льва Толстого, 26а</t>
  </si>
  <si>
    <t>1,698/сталь</t>
  </si>
  <si>
    <t>1,698/ППУ/полимерные трубы</t>
  </si>
  <si>
    <t>инв.№ 608816002, 608816009, 608816024, 608816025.</t>
  </si>
  <si>
    <t xml:space="preserve">Техническое перевооружение. Сети теплоснабжения от ТК-1602. 
</t>
  </si>
  <si>
    <t>0,114/сталь</t>
  </si>
  <si>
    <t>0,114/ППУ</t>
  </si>
  <si>
    <t>инв.№609026004, 609026005, 609026006, 609026007, 609026008, 609026009, 609026010, 609026011, 609026012, 609026013, 609026014, 609026015, 609026016, 609026017, 609026018, 609026019, 609026020, 609026021, 609026022, 609026024, 609026025, 609026026, 609026027, 609026028, 609026029. к зданиям ул. Шевченко, 25, ул. Островского, 44</t>
  </si>
  <si>
    <t>Устройство циркуляционного трубопровода ГВС</t>
  </si>
  <si>
    <t>Повышение качества предоставляемых услуг</t>
  </si>
  <si>
    <t>г. Сарапул, ул. Калинина, 7а</t>
  </si>
  <si>
    <t>г. Сарапул, ул. Пугачева, 58а</t>
  </si>
  <si>
    <t>протяженномть/материал</t>
  </si>
  <si>
    <t>км./материал</t>
  </si>
  <si>
    <t xml:space="preserve">Техническое перевооружение квартальных сетей   от ТК-2368 </t>
  </si>
  <si>
    <t>1,232/сталь</t>
  </si>
  <si>
    <t>1,232 сталь/полимерные трубы</t>
  </si>
  <si>
    <t xml:space="preserve">Техническое перевооружение квартальных сетей  от  ЦТП ул.Сабурова, 47а (ЦТП-1 2 Восточный мкр.) </t>
  </si>
  <si>
    <t>Инв. № 608718047, 608718048, 608718107, 608718108, 608718051, 608718052, 608718092, 608718093, 608718043, 608718044, 608718176, 608718177, 608718076, 608718077, 608718058, 608718059, 608718118, 608718119, 608718185, 608718186, 608718031, 608718032, 608718116, 608718117, 608718049, 608718050, 608718199, 608718200, 608718053, 608718054, 608718157, 608718158, 608718212, 608718213, 608718035, 608718036, 608718155, 608718156, 608718056, 608718057, 608718047, 608718084, 608718027, 608718028, 608718062, 608718063, 608718029, 608718030, 608718041, 608718042, 608718082, 608718083, 608718025, 608718026, 608718045, 608718046, 608718055, 608718064, 608718065, 608718066, 608718067, 608718047, 608718080, 608718081, 608718068, 608718069, 608718060, 608718061, 608718013, 608718014, 608718085, 608718087, 608718088.</t>
  </si>
  <si>
    <t xml:space="preserve">Техническое перевооружение квартальных сетей от ЦТП ул.Сабурова, 37а (ЦТП-2 2 Восточный мкр.) </t>
  </si>
  <si>
    <t>инв.№ 608947001, 608947002, 608947003.</t>
  </si>
  <si>
    <t xml:space="preserve"> инв.№ 608883053, 608883054.</t>
  </si>
  <si>
    <t xml:space="preserve">Техническое перевооружение квартальных сетей  от ЦТП ул. Ворошилова, 79а/1 (ЦТП-1а мкр.Автопроизводства) </t>
  </si>
  <si>
    <t>инв.№ 608734018, 608734019.</t>
  </si>
  <si>
    <t>инв.№ 608912021, 608912022, 608912023, 608912024</t>
  </si>
  <si>
    <t>0.48/сталь</t>
  </si>
  <si>
    <t>0.48 ППУ/полимерные трубы</t>
  </si>
  <si>
    <t>3.2. Реконструкция или модернизация существующих объектов системы централизованного теплоснабжения, за исключением тепловых сетей</t>
  </si>
  <si>
    <t>Замена теплообменного оборудования</t>
  </si>
  <si>
    <t>Установка насосного оборудования с частотным приводом</t>
  </si>
  <si>
    <t>Повышение эффективности работы системы</t>
  </si>
  <si>
    <t>г. Сарапул, ул. Азина, 88</t>
  </si>
  <si>
    <t>г. Сарапул, ул. Путейская, 3а</t>
  </si>
  <si>
    <t>г. Сарапул, ул. 20 лет Победы, 3б</t>
  </si>
  <si>
    <t>г. Сарапул, ул. Гоголя, 99а</t>
  </si>
  <si>
    <t>кол-во</t>
  </si>
  <si>
    <t>шт</t>
  </si>
  <si>
    <t>комплект</t>
  </si>
  <si>
    <t>2 (кожухотрубный)</t>
  </si>
  <si>
    <t>2 (пластинчатый)</t>
  </si>
  <si>
    <t>Техническое перевооружение 'Оборудование по ул.Калинина, 10а  г.Сарапул</t>
  </si>
  <si>
    <t>эффективность (Установка пластинчатых теплообменников отопления/ГВС 2шт)</t>
  </si>
  <si>
    <t>шт.</t>
  </si>
  <si>
    <t>эффективность 60%</t>
  </si>
  <si>
    <t>эффективность 98%</t>
  </si>
  <si>
    <t>г. Сарапул, ул. Калинина, 10а</t>
  </si>
  <si>
    <t>Техническое перевооружение 'Оборудование Дубровская, 53а г.Сарапул</t>
  </si>
  <si>
    <t xml:space="preserve">г. Сарапул, ул. Дубровская, 53а </t>
  </si>
  <si>
    <t>эффективность (Установка пластинчатых теплообменников отопления/ГВС 4шт Устройство телеметрии и установка автоматики на тепловом пункте)</t>
  </si>
  <si>
    <t>эффективность 60%/10%</t>
  </si>
  <si>
    <t>эффективность 98%/30%</t>
  </si>
  <si>
    <t>эффективность (Установка пластинчатых теплообменников отопления/ГВС 2шт Устройство телеметрии и установка автоматики на тепловом пункте)</t>
  </si>
  <si>
    <t>эффективность (Установка пластинчатых теплообменников отопления/ГВС 2шт Установка насосного оборудования и автоматики на тепловом пункте)</t>
  </si>
  <si>
    <t>Техническое перевооружение оборудования   ЦТП ул. Сабурова, 47а (ЦТП 1-2 "Восточный" мкр.)</t>
  </si>
  <si>
    <t>Техническое перевооружение оборудования ЦТП ул. Сабурова, 37а (ЦТП 2-2 "Восточный" мкр. )</t>
  </si>
  <si>
    <t xml:space="preserve">Техническое перевооружение квартальных сетей  от  ТК-1136 </t>
  </si>
  <si>
    <t xml:space="preserve">Техническое перевооружение квартальных сетей  от  ТК-1217 </t>
  </si>
  <si>
    <t>Техническое перевооружение квартальных сетей  от ЦТП ул. 30 лет Победы,  41 (ЦТП ИжГТУ)</t>
  </si>
  <si>
    <t>608980195, 608980197, 608980199, 608980200, 608980201, 608980202, 608980204, 608980205, 608980206, 608980207, 608980208, 608980220, 608980221, 608980222, 608980223, 608980224, 608980227, 608980228, 608980229, 608980231, 608980232, 608980233, 608980234, 608980236, 608980237, 608980238, 608980239, 608980248, 608980250, 608980251, 608980252, 608980255, 608980256, 608980257, 608980258, 608980261, 608980266, 608980267, 608980272, 608980273, 608980274, 608980275, 608980276.</t>
  </si>
  <si>
    <t xml:space="preserve"> инв.№ 608980001, 608980002, 608980003, 608980004, 608980005, 608980006, 608980007, 608980008, 608980009, 608980010, 608980015, 608980016, 608980017, 608980018, 608980019, 608980020, 608980021, 608980022, 608980023, 608980024, 608980025, 608980026, 608980028, 608980029, 608980030, 608980032, 608980034, 608980041, 608980042, 608980053, 608980054, 608980058, 608980059, 608980060, 608980061, 608980062, 608980064, 608980065, 608980066, 608980067, 608980068, 608980069, 608980070, 608980071, 608980072, 608980074, 608980076, 608980077, 608980078, 608980079, 608980080, 608980082, 608980084, 608980085, 608980086, 608980087, 608980088, 608980096, 608980099, 608980103, 608980104, 608980105, 608980106, 608980107, 608980108, 608980109, 608980110, 608980111, 608980113, 608980114, 608980115, 608980116, 608980117, 608980118, 608980119, 608980121, 608980122, 608980123, 608980125, 608980126, 608980127, 608980131, 608980132, 608980139, 608980140, 608980141, 608980142, 608980145, 608980146, 608980147, 608980148, 608980150, 608980151, 608980153, 608980154, 608980155, 608980156, 608980157, 608980160, 608980162, 608980172, 608980173, 608980177, 608980179, 608980180, 608980181, 608980182, 608980183, 608980184, 608980186, 608980190, 608980191, 608980192, 608980193, 608980194, 
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</si>
  <si>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</si>
  <si>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</si>
  <si>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</si>
  <si>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</si>
  <si>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</si>
  <si>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</si>
  <si>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</si>
  <si>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</si>
  <si>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</si>
  <si>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</si>
  <si>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</si>
  <si>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</si>
  <si>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</si>
  <si>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</si>
  <si>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</si>
  <si>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</si>
  <si>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</si>
  <si>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</si>
  <si>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</si>
  <si>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</si>
  <si>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</si>
  <si>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</si>
  <si>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</si>
  <si>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</si>
  <si>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</si>
  <si>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</si>
  <si>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</si>
  <si>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</si>
  <si>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</si>
  <si>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</si>
  <si>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</si>
  <si>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</si>
  <si>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</si>
  <si>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</si>
  <si>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</si>
  <si>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</si>
  <si>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</si>
  <si>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</si>
  <si>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</si>
  <si>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</si>
  <si>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</si>
  <si>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</si>
  <si>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3.1.43</t>
  </si>
  <si>
    <t>3.1.44</t>
  </si>
  <si>
    <t>3.1.45</t>
  </si>
  <si>
    <t>3.1.46</t>
  </si>
  <si>
    <t>3.1.47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</si>
  <si>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</si>
  <si>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</si>
  <si>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</si>
  <si>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</si>
  <si>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</si>
  <si>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</si>
  <si>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</si>
  <si>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</si>
  <si>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</si>
  <si>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3.1.60</t>
  </si>
  <si>
    <t>3.1.61</t>
  </si>
  <si>
    <t>3.1.63</t>
  </si>
  <si>
    <t>3.1.64</t>
  </si>
  <si>
    <t>3.1.65</t>
  </si>
  <si>
    <t>3.1.66</t>
  </si>
  <si>
    <t>3.1.67</t>
  </si>
  <si>
    <t>3.1.68</t>
  </si>
  <si>
    <t>3.1.69</t>
  </si>
  <si>
    <t>3.1.70</t>
  </si>
  <si>
    <t>3.1.71</t>
  </si>
  <si>
    <t>3.1.72</t>
  </si>
  <si>
    <t>3.1.73</t>
  </si>
  <si>
    <t>3.1.74</t>
  </si>
  <si>
    <t>3.1.75</t>
  </si>
  <si>
    <t>3.1.76</t>
  </si>
  <si>
    <t>3.1.77</t>
  </si>
  <si>
    <t>3.1.78</t>
  </si>
  <si>
    <t>3.1.79</t>
  </si>
  <si>
    <t>3.1.80</t>
  </si>
  <si>
    <t>3.1.81</t>
  </si>
  <si>
    <t>3.1.82</t>
  </si>
  <si>
    <t>3.1.83</t>
  </si>
  <si>
    <t>3.1.84</t>
  </si>
  <si>
    <t>3.1.85</t>
  </si>
  <si>
    <t>3.1.86</t>
  </si>
  <si>
    <t>3.1.87</t>
  </si>
  <si>
    <t>3.1.88</t>
  </si>
  <si>
    <t>3.1.89</t>
  </si>
  <si>
    <t>3.1.90</t>
  </si>
  <si>
    <t>3.1.91</t>
  </si>
  <si>
    <t>3.1.92</t>
  </si>
  <si>
    <t>3.1.93</t>
  </si>
  <si>
    <t>3.1.94</t>
  </si>
  <si>
    <t>3.1.95</t>
  </si>
  <si>
    <t>3.1.96</t>
  </si>
  <si>
    <t>3.1.97</t>
  </si>
  <si>
    <t>3.1.98</t>
  </si>
  <si>
    <t>3.1.99</t>
  </si>
  <si>
    <t>3.1.100</t>
  </si>
  <si>
    <t>3.1.101</t>
  </si>
  <si>
    <t>3.1.102</t>
  </si>
  <si>
    <t>3.1.103</t>
  </si>
  <si>
    <t>3.1.104</t>
  </si>
  <si>
    <t>3.1.105</t>
  </si>
  <si>
    <t>3.1.106</t>
  </si>
  <si>
    <t>3.1.107</t>
  </si>
  <si>
    <t>3.1.108</t>
  </si>
  <si>
    <t>3.1.109</t>
  </si>
  <si>
    <t>3.1.110</t>
  </si>
  <si>
    <t>3.1.111</t>
  </si>
  <si>
    <t>3.1.112</t>
  </si>
  <si>
    <t>3.1.113</t>
  </si>
  <si>
    <t>3.1.114</t>
  </si>
  <si>
    <t>3.1.115</t>
  </si>
  <si>
    <t>3.1.116</t>
  </si>
  <si>
    <t>3.1.117</t>
  </si>
  <si>
    <t>3.1.118</t>
  </si>
  <si>
    <t>3.1.119</t>
  </si>
  <si>
    <t>3.1.120</t>
  </si>
  <si>
    <t>3.1.121</t>
  </si>
  <si>
    <t>3.1.122</t>
  </si>
  <si>
    <t>3.1.123</t>
  </si>
  <si>
    <t>3.1.124</t>
  </si>
  <si>
    <t>3.1.125</t>
  </si>
  <si>
    <t>3.1.126</t>
  </si>
  <si>
    <t>3.1.127</t>
  </si>
  <si>
    <t>3.1.128</t>
  </si>
  <si>
    <t>3.1.129</t>
  </si>
  <si>
    <t>3.1.130</t>
  </si>
  <si>
    <t>3.1.131</t>
  </si>
  <si>
    <t>3.1.132</t>
  </si>
  <si>
    <t>3.1.133</t>
  </si>
  <si>
    <t>3.1.134</t>
  </si>
  <si>
    <t>3.1.135</t>
  </si>
  <si>
    <t>3.1.136</t>
  </si>
  <si>
    <t>3.1.137</t>
  </si>
  <si>
    <t>3.1.138</t>
  </si>
  <si>
    <t>3.1.139</t>
  </si>
  <si>
    <t>3.1.140</t>
  </si>
  <si>
    <t>3.1.141</t>
  </si>
  <si>
    <t>3.1.142</t>
  </si>
  <si>
    <t>3.1.143</t>
  </si>
  <si>
    <t>3.1.144</t>
  </si>
  <si>
    <t>3.1.145</t>
  </si>
  <si>
    <t>3.1.146</t>
  </si>
  <si>
    <t>3.1.147</t>
  </si>
  <si>
    <t>3.1.148</t>
  </si>
  <si>
    <t>3.1.149</t>
  </si>
  <si>
    <t>3.1.150</t>
  </si>
  <si>
    <t>3.1.151</t>
  </si>
  <si>
    <t>3.1.152</t>
  </si>
  <si>
    <t>3.1.153</t>
  </si>
  <si>
    <t>3.1.154</t>
  </si>
  <si>
    <t>3.1.155</t>
  </si>
  <si>
    <t>3.1.156</t>
  </si>
  <si>
    <t>3.1.157</t>
  </si>
  <si>
    <t>3.1.158</t>
  </si>
  <si>
    <t>3.1.159</t>
  </si>
  <si>
    <t>3.1.160</t>
  </si>
  <si>
    <t>3.1.161</t>
  </si>
  <si>
    <t>3.1.162</t>
  </si>
  <si>
    <t>3.1.163</t>
  </si>
  <si>
    <t>3.1.164</t>
  </si>
  <si>
    <t>3.1.165</t>
  </si>
  <si>
    <t>3.1.166</t>
  </si>
  <si>
    <t>3.1.167</t>
  </si>
  <si>
    <t>3.1.168</t>
  </si>
  <si>
    <t>3.1.169</t>
  </si>
  <si>
    <t>3.1.170</t>
  </si>
  <si>
    <t>3.1.171</t>
  </si>
  <si>
    <t>3.1.172</t>
  </si>
  <si>
    <t>3.1.173</t>
  </si>
  <si>
    <t>3.1.174</t>
  </si>
  <si>
    <t>3.1.175</t>
  </si>
  <si>
    <t>3.1.176</t>
  </si>
  <si>
    <t>3.1.177</t>
  </si>
  <si>
    <t>3.1.178</t>
  </si>
  <si>
    <t>3.1.179</t>
  </si>
  <si>
    <t>3.1.180</t>
  </si>
  <si>
    <t>3.1.181</t>
  </si>
  <si>
    <t>3.1.182</t>
  </si>
  <si>
    <t>3.1.183</t>
  </si>
  <si>
    <t>3.1.184</t>
  </si>
  <si>
    <t>3.1.185</t>
  </si>
  <si>
    <t>3.1.186</t>
  </si>
  <si>
    <t>3.1.187</t>
  </si>
  <si>
    <t>3.1.188</t>
  </si>
  <si>
    <t>3.1.189</t>
  </si>
  <si>
    <t>3.1.190</t>
  </si>
  <si>
    <t>3.1.191</t>
  </si>
  <si>
    <t>3.1.192</t>
  </si>
  <si>
    <t>3.1.193</t>
  </si>
  <si>
    <t>3.1.194</t>
  </si>
  <si>
    <t>3.1.195</t>
  </si>
  <si>
    <t>3.1.196</t>
  </si>
  <si>
    <t>3.1.197</t>
  </si>
  <si>
    <t>3.1.198</t>
  </si>
  <si>
    <t>3.1.199</t>
  </si>
  <si>
    <t>3.1.200</t>
  </si>
  <si>
    <t>3.1.201</t>
  </si>
  <si>
    <t>3.1.202</t>
  </si>
  <si>
    <t>3.1.203</t>
  </si>
  <si>
    <t>3.1.204</t>
  </si>
  <si>
    <t>3.1.205</t>
  </si>
  <si>
    <t>3.1.206</t>
  </si>
  <si>
    <t>3.1.207</t>
  </si>
  <si>
    <t>3.1.208</t>
  </si>
  <si>
    <t>3.1.209</t>
  </si>
  <si>
    <t>3.1.210</t>
  </si>
  <si>
    <t>3.1.211</t>
  </si>
  <si>
    <t>3.1.212</t>
  </si>
  <si>
    <t>3.1.213</t>
  </si>
  <si>
    <t>3.1.214</t>
  </si>
  <si>
    <t>3.1.215</t>
  </si>
  <si>
    <t>3.1.216</t>
  </si>
  <si>
    <t>3.1.217</t>
  </si>
  <si>
    <t>3.1.218</t>
  </si>
  <si>
    <t>3.1.219</t>
  </si>
  <si>
    <t>3.1.220</t>
  </si>
  <si>
    <t>3.1.221</t>
  </si>
  <si>
    <t>3.1.222</t>
  </si>
  <si>
    <t>3.1.223</t>
  </si>
  <si>
    <t>3.1.224</t>
  </si>
  <si>
    <t>3.1.225</t>
  </si>
  <si>
    <t>3.1.226</t>
  </si>
  <si>
    <t>3.1.227</t>
  </si>
  <si>
    <t>3.1.228</t>
  </si>
  <si>
    <t>3.1.229</t>
  </si>
  <si>
    <t>3.1.230</t>
  </si>
  <si>
    <t>3.1.231</t>
  </si>
  <si>
    <t>3.1.232</t>
  </si>
  <si>
    <t>3.1.233</t>
  </si>
  <si>
    <t>3.1.234</t>
  </si>
  <si>
    <t>3.1.235</t>
  </si>
  <si>
    <t>3.1.236</t>
  </si>
  <si>
    <t>3.1.237</t>
  </si>
  <si>
    <t>3.1.238</t>
  </si>
  <si>
    <t>3.1.239</t>
  </si>
  <si>
    <t>3.1.240</t>
  </si>
  <si>
    <t>3.1.241</t>
  </si>
  <si>
    <t>3.1.242</t>
  </si>
  <si>
    <t>3.1.243</t>
  </si>
  <si>
    <t>3.1.244</t>
  </si>
  <si>
    <t>3.1.245</t>
  </si>
  <si>
    <t>3.1.246</t>
  </si>
  <si>
    <t>3.1.247</t>
  </si>
  <si>
    <t>3.1.248</t>
  </si>
  <si>
    <t>3.1.249</t>
  </si>
  <si>
    <t>3.1.250</t>
  </si>
  <si>
    <t>3.1.251</t>
  </si>
  <si>
    <t>3.1.252</t>
  </si>
  <si>
    <t>3.1.253</t>
  </si>
  <si>
    <t>3.1.254</t>
  </si>
  <si>
    <t>3.2.1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</si>
  <si>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</si>
  <si>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</si>
  <si>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</si>
  <si>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</si>
  <si>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</si>
  <si>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</si>
  <si>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</si>
  <si>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</si>
  <si>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</si>
  <si>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0.236/сталь</t>
  </si>
  <si>
    <t>0,236ППУ/полимерные трубы</t>
  </si>
  <si>
    <t>Замена существующего стального трубопровода на трубопровод из неметаллического материала (ГВС) существующего трубопровода на стальной предизолированный трубопровод (отопление)</t>
  </si>
  <si>
    <t>Техническое перевооружение квартальных сетей  от ЦТП ул. Оружейника Драгунова, 62а (ЦТП-2 Ленинского р-на)</t>
  </si>
  <si>
    <t>Техническое перевооружение квартальных сетей  от ЦТП ул.Баранова 40 (ЦТП-4 Дет Больница)</t>
  </si>
  <si>
    <t>608677028,608677028</t>
  </si>
  <si>
    <t>0.302/сталь</t>
  </si>
  <si>
    <t>Инв. № 608714029, 608714030, 608714035, 608714036, 608714311, 608714157, 608714158, 608714308, 608714309, 608714021, 608714022, 608714052, 608714053, 608714139, 608714140, 608714081, 608714082, 608714025, 608714026, 608714031, 608714032, 608714033, 608714034, 608714055, 608714311, 608714029, 608714030,608714035,608714036.</t>
  </si>
  <si>
    <t>Техническое перевооружение. Оборудование БГВС Коммунаров 224а</t>
  </si>
  <si>
    <t>Реконструкция БГВС с восст циркуляции: замена  ВП гвс  18шт. 10-273х4000 на пластинчатые с установкой насосов гвс и циркуляции, регулятора</t>
  </si>
  <si>
    <t xml:space="preserve">замена водоподогревателей ГВС 10-325-4000 - 10 шт, водоподогревателей отопления 10-325-4000 - 20 шт на пластинчатые,                            замена насосов (сетевой -2шт, ГВС  - 2 шт.,  подпиточный  - 2 шт, циркуляционный - 2 шт) с установокой автоматики и переобвязкой оборудования. </t>
  </si>
  <si>
    <t>3.2.12</t>
  </si>
  <si>
    <t>3.2.13</t>
  </si>
  <si>
    <t>3.2.14</t>
  </si>
  <si>
    <t>3.2.15</t>
  </si>
  <si>
    <t>3.2.16</t>
  </si>
  <si>
    <t>Замена ШУН ГВС, Шкаф управления насосами ГВС (контроллер, ПЧ 45кВт)</t>
  </si>
  <si>
    <t>Замена насоса ГВС 1,  37 кВт</t>
  </si>
  <si>
    <t xml:space="preserve"> Замена ПЧ  37 квт, ШУН ГВС</t>
  </si>
  <si>
    <t>Замена ШУН ГВС, Шкаф управления насосами ГВС (контроллер, ПЧ 15кВт). Замена ША колонны, клапан с электроприводом. Замена сетевого насоса, 30 кВт</t>
  </si>
  <si>
    <t>Замена ШУСН, Шкаф управления сетевыми насосами  (контроллер, ПЧ  22кВт)</t>
  </si>
  <si>
    <t>Замена пластинычатых ВП отопления - 'TL 400KBFL - 2 шт и ГВС   'TL 400KBFL - 2 шт.</t>
  </si>
  <si>
    <t>Замена ШУСН, Шкаф управления сетевыми насосами  (контроллер, ПЧ  37кВт), замена питающего кабеля кабеля</t>
  </si>
  <si>
    <t>ШУН ГВС, Шкаф управления насосами ГВС (контроллер, ПЧ  3кВт)</t>
  </si>
  <si>
    <t xml:space="preserve">Замена ШУН ХВС, Шкаф управления насосами ХВС (контроллер, ПЧ 15кВт). Замена ШУН ГВС, Преобразователь частоты 11кВт. Замена СН-1, 2, насосный агрегат 18,5 кВт. </t>
  </si>
  <si>
    <t>Замена СН, насосный агрегат 55 кВт. Замена насоса ГВС, насосный агрегат 45 кВт.</t>
  </si>
  <si>
    <t>ЗаменаШУН ГВС, Шкаф управления насосами ГВС (контроллер, 2 ПЧ  4кВт) Замена ШУСН, Шкаф управления сетевыми насосами (контроллер, ПЧ  7,5кВт)</t>
  </si>
  <si>
    <t>Замена ШУН ГВС, Шкаф управления насосами ГВС (контроллер, ПЧ  7,5 кВт) Замена ШУН ГВС, Шкаф управления насосами ГВС (контроллер ПЧ  7,5кВт+ УПП)</t>
  </si>
  <si>
    <t>Замена насосов ГВС К 100-65-250</t>
  </si>
  <si>
    <t xml:space="preserve">Замена вводной кабельной линии </t>
  </si>
  <si>
    <t>Замена регулятора уровня колонны, клапана с приводом, шкаф автоматики</t>
  </si>
  <si>
    <t xml:space="preserve"> Регулятор температуры ГВС, Замена клапана с эл. приводом регулятора температуры ГВС</t>
  </si>
  <si>
    <t>ШУСН, Шкаф управления сетевыми насосами  (контроллер, ПЧ  7,5кВт)</t>
  </si>
  <si>
    <t>Замена узла учета тепловой энергии (ПИР, поставка оборудования, монтаж, ввод в эксплуатацию)</t>
  </si>
  <si>
    <t>ШУН ГВС, Замена ПЧ  4кВт</t>
  </si>
  <si>
    <t>Установка ША колонны с приводом и клапаном</t>
  </si>
  <si>
    <t>ШУН ГВС, Шкаф управления насосами ГВС (контроллер, ПЧ  30кВт)</t>
  </si>
  <si>
    <t>ШУН ГВС, Шкаф управления насосами ГВС (контроллер, ПЧ  11кВт)</t>
  </si>
  <si>
    <t>ШУН ГВС, Шкаф управления насосами ГВС (контроллер, ПЧ  45кВт)</t>
  </si>
  <si>
    <t>Техническое перевооружение оборудования ЦТП Мужвайка</t>
  </si>
  <si>
    <t>Техническое перевооружение. Оборудование ИТП Пушкинская 233</t>
  </si>
  <si>
    <t>Замена Шкаф управления насосами  ХВС (контроллер, ПЧ  7,5кВт) Замена Отопления, Шкаф управления сетевыми насосами  (контроллер, ПЧ  15кВт)</t>
  </si>
  <si>
    <t>Замена Шкаф управления насосами  ХВС (контроллер, ПЧ  15кВт) Замена подпитка, Шкаф управления насосами  подпитки (контроллер, ПЧ  5,5кВт)</t>
  </si>
  <si>
    <t>Замена ШУН ГВС, Замена шкафа управления ПЧ 45кВт (22квт)</t>
  </si>
  <si>
    <t>3.2.17</t>
  </si>
  <si>
    <t>3.2.18</t>
  </si>
  <si>
    <t>3.2.19</t>
  </si>
  <si>
    <t>3.2.20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</si>
  <si>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</si>
  <si>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</si>
  <si>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</si>
  <si>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</si>
  <si>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</si>
  <si>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</si>
  <si>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</si>
  <si>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</si>
  <si>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</si>
  <si>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</si>
  <si>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</si>
  <si>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</si>
  <si>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</si>
  <si>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3.2.34</t>
  </si>
  <si>
    <t>3.2.35</t>
  </si>
  <si>
    <t>3.2.38</t>
  </si>
  <si>
    <t>3.2.39</t>
  </si>
  <si>
    <t>3.2.40</t>
  </si>
  <si>
    <t>3.2.41</t>
  </si>
  <si>
    <t>3.2.42</t>
  </si>
  <si>
    <t>3.2.43</t>
  </si>
  <si>
    <t>3.2.44</t>
  </si>
  <si>
    <t>3.2.45</t>
  </si>
  <si>
    <t>3.2.46</t>
  </si>
  <si>
    <t>3.2.47</t>
  </si>
  <si>
    <t>3.2.48</t>
  </si>
  <si>
    <t>3.2.49</t>
  </si>
  <si>
    <t>3.2.50</t>
  </si>
  <si>
    <t>3.2.51</t>
  </si>
  <si>
    <t>3.2.52</t>
  </si>
  <si>
    <t>3.2.53</t>
  </si>
  <si>
    <t>3.2.54</t>
  </si>
  <si>
    <t>3.2.55</t>
  </si>
  <si>
    <t>3.2.56</t>
  </si>
  <si>
    <t>3.2.57</t>
  </si>
  <si>
    <t>3.2.58</t>
  </si>
  <si>
    <t>3.2.59</t>
  </si>
  <si>
    <t>3.2.60</t>
  </si>
  <si>
    <t>3.2.61</t>
  </si>
  <si>
    <t>3.2.62</t>
  </si>
  <si>
    <t>3.2.63</t>
  </si>
  <si>
    <t>3.2.64</t>
  </si>
  <si>
    <t>3.2.65</t>
  </si>
  <si>
    <t>3.2.66</t>
  </si>
  <si>
    <t>3.2.67</t>
  </si>
  <si>
    <t>3.2.68</t>
  </si>
  <si>
    <t>3.2.69</t>
  </si>
  <si>
    <t>3.2.70</t>
  </si>
  <si>
    <t>3.2.71</t>
  </si>
  <si>
    <t>3.2.72</t>
  </si>
  <si>
    <t>3.2.73</t>
  </si>
  <si>
    <t>3.2.74</t>
  </si>
  <si>
    <t>3.2.75</t>
  </si>
  <si>
    <t>3.2.76</t>
  </si>
  <si>
    <t>3.2.77</t>
  </si>
  <si>
    <t>3.2.78</t>
  </si>
  <si>
    <t>3.2.79</t>
  </si>
  <si>
    <t>3.2.80</t>
  </si>
  <si>
    <t>3.2.81</t>
  </si>
  <si>
    <t>3.2.82</t>
  </si>
  <si>
    <t>3.2.83</t>
  </si>
  <si>
    <t>3.2.84</t>
  </si>
  <si>
    <t>3.2.85</t>
  </si>
  <si>
    <t>3.2.86</t>
  </si>
  <si>
    <t>3.2.87</t>
  </si>
  <si>
    <t>3.2.88</t>
  </si>
  <si>
    <t>3.2.89</t>
  </si>
  <si>
    <t>3.2.90</t>
  </si>
  <si>
    <t>3.2.91</t>
  </si>
  <si>
    <t>3.2.92</t>
  </si>
  <si>
    <t>3.2.93</t>
  </si>
  <si>
    <t>Техническое перевооружение сети теплоснабжения от ТК-1317</t>
  </si>
  <si>
    <t>Техническое перевооружение сети теплоснабжения от ТК-1224</t>
  </si>
  <si>
    <t>г.Ижевск инв.№ 608763001, 608763006,608763019</t>
  </si>
  <si>
    <t>Техническое перевооружение сети теплоснабжения от ЦТП ул. Труда, 2а</t>
  </si>
  <si>
    <t>г.Ижевск инв.№ 608723063, '608723123, '608723125, '608723127, '608723129, '608723193, 608723210, '608723217, '608723337, '608723214, 608723018,608723019</t>
  </si>
  <si>
    <t>Техническое перевооружение сети теплоснабжения от ЦТП Ленина,102</t>
  </si>
  <si>
    <t>Техническое перевооружение сети теплоснабжения от ЦТП ул. Ленина, 158а</t>
  </si>
  <si>
    <t>Техническое перевооружение сети теплоснабжения от ЦТП Воровского,106а</t>
  </si>
  <si>
    <t>Техническое перевооружение сети теплоснабжения от БГВС Ленина,38б</t>
  </si>
  <si>
    <t>Техническое перевооружение сети теплоснабжения ТК 1431</t>
  </si>
  <si>
    <t>г.Ижевск инв.№ 194.000000</t>
  </si>
  <si>
    <t>г.Ижевск</t>
  </si>
  <si>
    <t>0.344/сталь</t>
  </si>
  <si>
    <t>0.344ППУ/полимерные трубы</t>
  </si>
  <si>
    <t>0.568/ маты урса</t>
  </si>
  <si>
    <t>0,158/сталь</t>
  </si>
  <si>
    <t>0.158ППУ/полимерные трубы</t>
  </si>
  <si>
    <t>1,076/сталь</t>
  </si>
  <si>
    <t>1,076ППУ/полимерные трубы</t>
  </si>
  <si>
    <t>0.158/сталь</t>
  </si>
  <si>
    <t>0.347/сталь</t>
  </si>
  <si>
    <t>0.347ППУ/полимерные трубы</t>
  </si>
  <si>
    <t>0.144/сталь</t>
  </si>
  <si>
    <t>0.144 ППУ/полимерные трубы</t>
  </si>
  <si>
    <t>0.61/сталь</t>
  </si>
  <si>
    <t>0.61ППУ/полимерные трубы</t>
  </si>
  <si>
    <t>0.137/сталь</t>
  </si>
  <si>
    <t>0.137ППУ/полимерные трубы</t>
  </si>
  <si>
    <t>0.695/сталь</t>
  </si>
  <si>
    <t>0.695ППУ/полимерные трубы</t>
  </si>
  <si>
    <t>3.1.48</t>
  </si>
  <si>
    <t>3.1.49</t>
  </si>
  <si>
    <t>0.302ППУ/полимерные трубы</t>
  </si>
  <si>
    <t>0,230/сталь</t>
  </si>
  <si>
    <t>0,230 сталь/полимерные трубы</t>
  </si>
  <si>
    <t>0,236 сталь/полимерные трубы</t>
  </si>
  <si>
    <t>0,236/сталь</t>
  </si>
  <si>
    <t>0,253/сталь</t>
  </si>
  <si>
    <t>0,253 сталь/полимерные трубы</t>
  </si>
  <si>
    <t>Устройство циркуляционного трубопровода ГВС,</t>
  </si>
  <si>
    <t>г. Сарапул, ул. Ленина, 62а</t>
  </si>
  <si>
    <t>г. Сарапул, ул. Вокзальная, 8а</t>
  </si>
  <si>
    <t>Замена теплообменного оборудования, установка насосного оборудования с частотным приводом</t>
  </si>
  <si>
    <t>г. Сарапул, ул. 20 лет Победы, 5б</t>
  </si>
  <si>
    <t>шт/комплект</t>
  </si>
  <si>
    <t>1(кожухотрубный)/0</t>
  </si>
  <si>
    <t>1 (пластинчатый)/1</t>
  </si>
  <si>
    <t>г. Сарапул, ул. Лескова, 16 а</t>
  </si>
  <si>
    <t>комплект/шт</t>
  </si>
  <si>
    <t>3 (кожухотрубный)/0</t>
  </si>
  <si>
    <t>3(пластинчатый)/2</t>
  </si>
  <si>
    <t>г. Сарапул, ул. Дубровская, 53а</t>
  </si>
  <si>
    <t>3.1.255</t>
  </si>
  <si>
    <t>3.1.256</t>
  </si>
  <si>
    <t>3.1.257</t>
  </si>
  <si>
    <t>3.1.258</t>
  </si>
  <si>
    <t>3.1.259</t>
  </si>
  <si>
    <t>3.1.260</t>
  </si>
  <si>
    <t>3.1.261</t>
  </si>
  <si>
    <t>3.1.262</t>
  </si>
  <si>
    <t>3.1.263</t>
  </si>
  <si>
    <t>3.1.264</t>
  </si>
  <si>
    <t>3.1.265</t>
  </si>
  <si>
    <t>регулятор, клапан</t>
  </si>
  <si>
    <t>ШУН ГВС, ШУН отопления</t>
  </si>
  <si>
    <t>регулятор уровня колонны 1шт. , клапан с приводом 1шт , шкаф автоматики 1шт</t>
  </si>
  <si>
    <t>Всего по группе 3.1</t>
  </si>
  <si>
    <t>всего по группе 3.2</t>
  </si>
  <si>
    <t>всего по группе 3</t>
  </si>
  <si>
    <t>ИТОГО по программе</t>
  </si>
  <si>
    <t>Руководитель регулируемой организации                                                                                                                                                                                                                                                                                                                                          Я. В. Балобанов</t>
  </si>
  <si>
    <t>г.Ижевск инв.№ 153.000000</t>
  </si>
  <si>
    <t>г.Ижевск инв.№  135.00000</t>
  </si>
  <si>
    <t>г.Ижевск инв.№  105.00000</t>
  </si>
  <si>
    <t>г.Ижевск инв.№  043.00000</t>
  </si>
  <si>
    <t>г.Ижевск инв.№  052.00000</t>
  </si>
  <si>
    <t>г.Ижевск инв.№  '055.00000</t>
  </si>
  <si>
    <t>г.Ижевск инв.№  079.00000</t>
  </si>
  <si>
    <t>г.Ижевск инв.№  '110.00000</t>
  </si>
  <si>
    <t>Техническое перевооружение. Оборудование нежилого помещения Воткинское шоссе 136б (ЦТП Новая Ударная)</t>
  </si>
  <si>
    <t>Техническое перевооружение. Оборудование здания  ЦТП Парковая 9б</t>
  </si>
  <si>
    <t>Техническое перевооружение. Оборудование здания ЦТП Серова 65/1 (ЦТП Радиозавод)</t>
  </si>
  <si>
    <t>Техническое перевооружение. Оборудование ЦТП Воткинское шоссе 57/1 (ЦТП РКБ)</t>
  </si>
  <si>
    <t>Техническое перевооружение. Оборудование  зда6ния ЦТП Шишкина, 1 (ЦТП-2 Культбаза-1)</t>
  </si>
  <si>
    <t>Техническое перевооружение. 'Оборудование нежилого помещения Тимирязева 3а (ЦТП 1 мкр Культбаза 2 )</t>
  </si>
  <si>
    <t>Техническое перевооружение. Оборудование здания ЦТП  пл.50 лет Октября 15а (ЦТП 10 (Обком)</t>
  </si>
  <si>
    <t>Техническое перевооружение. 'Оборудование нежилого помещения  Воткинское шоссе 132б (ЦТП 1мкр.1 блок Буммаш)</t>
  </si>
  <si>
    <t>Техническое перевооружение. Оборудование здания ЦТП  Дзержинского, 39а (ЦТП 1-3 Буммаш)</t>
  </si>
  <si>
    <t>Техническое перевооружение. Оборудование нежилого помещения Девятого Января 185аТ (ЦТП 5 буммаш)</t>
  </si>
  <si>
    <t>Техническое перевооружение. Оборудование здания ЦТП 9 Января 255а (ЦТП 6 Буммаш )</t>
  </si>
  <si>
    <t>Техническое перевооружение. Оборудование ЦТП Зенитная 9б</t>
  </si>
  <si>
    <t>Техническое перевооружение. Оборудование здания  ЦТП Ленина, 87б (ЦТП Кардиология )</t>
  </si>
  <si>
    <t>Техническое перевооружение. Оборудование здания ЦТП Редукторная 8а  (ЦТП Культбаза 3)</t>
  </si>
  <si>
    <t>г.Ижевск инв.№ 100.00000</t>
  </si>
  <si>
    <t>г.Ижевск инв.№ 044.00000</t>
  </si>
  <si>
    <t>г.Ижевск инв.№ 116.00000</t>
  </si>
  <si>
    <t>г.Ижевск инв.№ 045.00000</t>
  </si>
  <si>
    <t>г.Ижевск инв.№  051.00000</t>
  </si>
  <si>
    <t>г.Ижевск инв.№  '014.00000</t>
  </si>
  <si>
    <t>Техническое перевооружение 'Оборудование ИТП 39 Автозаводская 14</t>
  </si>
  <si>
    <t>Техническое перевооружение 'Оборудование индивидуального теплового пункта Петрова,6а</t>
  </si>
  <si>
    <t>Техническое перевооружение Оборудование здания ИТП Союзная,1а</t>
  </si>
  <si>
    <t>Техническое перевооружение 'Оборудование центрального теплового пункта 'Ворошилова 25а (ЦТП 1 автопроизводство)</t>
  </si>
  <si>
    <t>Техническое перевооружение 'Оборудование центрально-теплового пункта  'Молодежная 34б  (ЦТП 2 Аэропрот)</t>
  </si>
  <si>
    <t>Техническое перевооружение Оборудование центрального теплового пункта Союзная 77а (ЦТП 26 Аэропорт)</t>
  </si>
  <si>
    <t>Техническое перевооружение 'Оборудование ЦТП  'Союзная 37а  (ЦТП 28 Аэропорт)</t>
  </si>
  <si>
    <t xml:space="preserve"> г.Ижевск инв.№ 165.00000</t>
  </si>
  <si>
    <t>Техническое перевооружение 'Оборудование центрального теплового пункта Тверская 54аТ (ЦТП 5 )</t>
  </si>
  <si>
    <t>Техническое перевооружение 'Оборудование центрального теплового пункта 'Заречное шоссе 59а (ЦТП 6)</t>
  </si>
  <si>
    <t xml:space="preserve">Техническое перевооружение Оборудование центрально-теплового пункта   Клубная 85а (ЦТП 8) </t>
  </si>
  <si>
    <t>Техническое перевооружение 'Оборудование  здания ЦТП Балезинская 68 (ЦТП ЗЯБ)</t>
  </si>
  <si>
    <t>Техническое перевооружение 'Оборудование здания ЦТП  Оружейника Драгунова 62а (ЦТП 2 Ленинского р-на)</t>
  </si>
  <si>
    <t>Замена регулятора темпр. ГВС  и клапан (Установить Regada )</t>
  </si>
  <si>
    <t>Замена Насос ГВС, насосный агрегат 18 кВт</t>
  </si>
  <si>
    <t>Техническое перевооружение. Оборудование ЦТП Барышникова 35а (ЦТП 1-1 "Восточный" мкр.)</t>
  </si>
  <si>
    <t>Техническое перевооружение. 'Оборудование нежилого помещения на 1 этаже нежилого здания Труда 1 (ЦТП Автозаводской больницы)</t>
  </si>
  <si>
    <t>Техническое перевооружение. Оборудование центрального теплового пункта Союзная 5б (ЦТП-27 мкр.А-6 "Аэропорт")</t>
  </si>
  <si>
    <t>Техническое перевооружение Оборудование нежилого помещения в подвале и на 1 этаже нежилого здания (ЦТП) 'Ворошилова 28а  (ЦТП 3 автопроизводство)</t>
  </si>
  <si>
    <t>Техническое перевооружение 'Оборудование центрального теплового пункта 'Автозаводская 38а  (ЦТП 3 Восточная)</t>
  </si>
  <si>
    <t>Техническое перевооружение 'Оборудование здания ЦТП Молодежная 95а (ЦТП 3-А5 Аэропорт)</t>
  </si>
  <si>
    <t>Техническое перевооружение 'Оборудование  здания  ЦТП 'Ворошилова 36а (ЦТП 4Автопроизв.)</t>
  </si>
  <si>
    <t xml:space="preserve">Техническое перевооружение 'Оборудование  центрального теплового пункта Труда 2а (ЦТП 6 Восточная) </t>
  </si>
  <si>
    <t>Техническое перевооружение Оборудование  центрально-теплового пункта 'Автозаводская 11а (ЦТП 8Вост. Мкр.)</t>
  </si>
  <si>
    <t>Техническое перевооружение 'Оборудование центрально-теплового пункта Молодежная 3а (ЦТП А-3 Аэропорт)</t>
  </si>
  <si>
    <t>Техническое перевооружение Оборудование центрального теплового пункта 'Молодежная 109Ц (ЦТП Кооперативного техникума)</t>
  </si>
  <si>
    <t>Техническое перевооружение 'Оборудование ЦТП Ворошилова 72а (ЦТП МВД)</t>
  </si>
  <si>
    <t>Техническое перевооружение Оборудование нежилого помещения на 1 этаже нежилого здания 'Труда 3 (ЦТП РОЦ)</t>
  </si>
  <si>
    <t>Техническое перевооружение 'Сети теплоснабжения врезка на пос.Старки 'врезка на ж.д.по ул. Спортивная, Линейная  (Тепловая камера)</t>
  </si>
  <si>
    <t>Замена существующих кожухотрубных водоподогревателей отопления и ГВС на пластинчатые теплообменники, установка насосного оборудования  с заменой трубопроводной обвязки. Установка автоматики.</t>
  </si>
  <si>
    <t>Замена существующих кожухотрубных водоподогревателей отопления на пластинчатые теплообменники, установка насосного оборудования  с заменой трубопроводной обвязки. Установка автоматики.</t>
  </si>
  <si>
    <t>водоподогревателей отопления 10-325-4000 - 20 шт на пластинчатые,  замена насосов (сетевой К-100-65-250 - 3 шт) с установокой автоматики и переобвязкой оборудования</t>
  </si>
  <si>
    <t xml:space="preserve">Замена Привод отопления АМV20 Danfoss Замена вводной кабельной линии </t>
  </si>
  <si>
    <t xml:space="preserve"> Замена Привод Honeywell ГВС  Замена ША на новый контроллер</t>
  </si>
  <si>
    <t>Замена ШУСН. Выход из строя УПП 37кВт.   Заменить ША на новый контроллер. Установить ВРУ с АВР</t>
  </si>
  <si>
    <t>Замена эл. двигателя насоса ГВС № 3  55кВт 1шт. Замена регулятора уровня колонны, клапана с приводом, шкаф автоматики</t>
  </si>
  <si>
    <t>Замена  эл. двигателя насоса ГВС № 2    37кВт 1шт. Замена эл. двигателя подпит. насоса  № 3  5,5кВт 1шт.</t>
  </si>
  <si>
    <t xml:space="preserve"> Замена контроллера уровня колонны Segnetics Замена регулятора подпитки ITAP Ду=32мм  Замена эл. привод уровня колонны белимо</t>
  </si>
  <si>
    <t xml:space="preserve">Замена ШУН ГВС, выход из строя контроллера и ПЧ 11квт  Заменить ША  на новый контроллер; Замена пластинычатых ВП отопления - 'TL 400KBFL - 2 шт и ГВС   'TL 400KBFL - 2 шт. </t>
  </si>
  <si>
    <t xml:space="preserve"> г.Ижевск инв.№ 136.00000</t>
  </si>
  <si>
    <t>г.Ижевск инв.№ 125.00000</t>
  </si>
  <si>
    <t>Замена узла учета тепловой энергии (ПИР, поставка оборудования, монтаж, ввод в эксплуатацию);Регулятор температуры ГВС, Замена клапана с эл. приводом регулятора температуры ГВС 2 шт.</t>
  </si>
  <si>
    <t xml:space="preserve">Техническое перевооружение оборудования ЦТП ул.40 лет Победы 118а (ЦТП-40 мкр. А-9) </t>
  </si>
  <si>
    <t>Техническое перевооружение.   Оборудование ЦТП Ленина,158а</t>
  </si>
  <si>
    <t xml:space="preserve"> Техническое перевооружение 'Оборудование здания ЦТП Ключевой поселок 63а (ЦТП Ключевой поселок,63а)</t>
  </si>
  <si>
    <t xml:space="preserve"> Техническое перевооружение Оборудование индивидуального теплового пункта  Удмуртская, 151а (ИТП 38)</t>
  </si>
  <si>
    <t>Техническое перевооружение 'Оборудование центрально-теплового пункта  Воровского, 165а (ЦТП  1 Гольянского поселка)</t>
  </si>
  <si>
    <t>Техническое перевооружение Оборудование нежилого помещения на 1 этажах нежилых зданий  Восточная, 42 (ЦТП  2 Гольянского поселка )</t>
  </si>
  <si>
    <t>Техническое перевооружение оборудования ЦТП 23 ю-1 ул. Красноармейская, 67а</t>
  </si>
  <si>
    <t>Техническое перевооружение Оборудование центрального теплового пункта   Удмуртская, 145а (ЦТП 25 Ю-2 )</t>
  </si>
  <si>
    <t>Техническое перевооружение Оборудование  центрального теплового пункта  40 лет Победы, 130а (ЦТП 39 мкр А-9 )</t>
  </si>
  <si>
    <t xml:space="preserve">Техническое перевооружение. 'Оборудование здания ЦТП  Советская, 2а (ЦТП-26) </t>
  </si>
  <si>
    <t>Техническое перевооружение. Оборудование нежилого помещения на 1 этаже здания ЦТП  Удмуртская, 147Т (ЦТП-47)</t>
  </si>
  <si>
    <t>Техническое перевооружение оборудования  Вадима Сивкова, 105а (ЦТП-В.Сивкова)</t>
  </si>
  <si>
    <t>Техническое перевооружение Оборудование здания ЦТП Ленина 116а (ЦТП-Ипподромный)</t>
  </si>
  <si>
    <t>Техническое перевооружение.  Оборудовани здания ЦТП Промышленная, 52а (ЦТП-МОК )</t>
  </si>
  <si>
    <t>Техническое перевооружение Оборудование  центрально-теплового пункта .Ухтомского, 23а (ЦТП-Ухтомского)</t>
  </si>
  <si>
    <t>Техническое перевооружение. Оборудование ЦТП Халтурина, 2</t>
  </si>
  <si>
    <t>Шкаф управления насосами ГВС (контроллер, ПЧ  15кВт) Шкаф управления сетевыми насосами ГВС (контроллер, ПЧ  18,5кВт)</t>
  </si>
  <si>
    <t>ША колонны, физический износ электропривода регулятора уровня колонны. Установка ША колонны с приводом и клапаном ШУН ГВС, Шкаф управления насосами ГВС (контроллер, ПЧ  45кВт)</t>
  </si>
  <si>
    <t>ШУН ГВС, Шкаф управления насосами ГВС (контроллер, ПЧ  30кВт) ШУН ГВС , неисправны ТРМ-12.1-й и 2-й группы Замена контроллеров</t>
  </si>
  <si>
    <t>ШУН ХВС , замена эл.двигатель ХВС 7.5кВт 2 шт.</t>
  </si>
  <si>
    <t xml:space="preserve">ШУН ГВС , замена эл.двигатель циркуляции ГВС 5.5 кВт </t>
  </si>
  <si>
    <t>ШУН ГВС , замена эл.приводы температуры ГВС 2 шт.</t>
  </si>
  <si>
    <t>ШУН ГВС, Шкаф управления насосами ГВС (контроллер, ПЧ  15кВт)ШУН ГВС , не исправен эл.привод циркуляции ГВС</t>
  </si>
  <si>
    <t xml:space="preserve">ШУН ГВС  неисправен эл.привод температуры ГВС 2штуки. Замена регулятора. ШУН ГВС , неисправен эл.двигатель ГВС 15 кВт 2шт. </t>
  </si>
  <si>
    <t>ШУН ГВС , отсутствует эл.двигатель ГВС 30 кВт Шкаф управления насосами ГВС (контроллер, ПЧ  30кВт)</t>
  </si>
  <si>
    <t>Техническое перевооружение 'Оборудование нежилого помещения на 1 этаже здания (ЦТП)  Клубная 72 (ЦТП-3 Ленинского р-на)</t>
  </si>
  <si>
    <t>Техническое перевооружение Оборудование центрального теплового пункта  Тверская 54аТ (ЦТП-5 Ленинского р-на)</t>
  </si>
  <si>
    <t>Техническое перевооружение 'Оборудование центрального теплового пункта   Заречное шоссе 59а (ЦТП-6 Ленинского р-на)</t>
  </si>
  <si>
    <t>Техническое перевооружение 'Оборудование центрально-теплового пункта   Баранова 71а (ЦТП-7 Ленинского р-на)</t>
  </si>
  <si>
    <t>Техническое перевооружение 'Оборудование центрального теплового пункта Клубная 21 (ЦТП-8 Ленинского р-на)</t>
  </si>
  <si>
    <t>Техническое перевооружение оборудования  ИТП гор.Машиностроителей 99а (ИТП Зеленая)</t>
  </si>
  <si>
    <t>Техническое перевооружение'Оборудование здания ЦТП  Саратовская 36а (ЦТП-20 )</t>
  </si>
  <si>
    <t>Техническое перевооружение оборудования БГВС  Чайковского 74</t>
  </si>
  <si>
    <t>Замена ШУН ГВС, Замена шкафа управления ПЧ 30кВт</t>
  </si>
  <si>
    <t>Техническое перевооружение. Оборудование ЦТП 'Металлистов 31 (ЦТП 4 6 мкр. С-З)</t>
  </si>
  <si>
    <t>Техническое перевооружение. 'Оборудование нежилого помещения на 1 этаже здания ЦТП ( Литер А) 'Пушкинская 245б (ЦТП Весна)</t>
  </si>
  <si>
    <t>Техническое перевооружение Оборудование здания  ЦТП '30 лет Победы 80а (ЦТП 1 - 1 Северо - Западного района)</t>
  </si>
  <si>
    <t>Техническое перевооружение. 'Оборудование центрально-теплового пункта К.Маркса 397а (ЦТП 11 Север)</t>
  </si>
  <si>
    <t>Техническое перевооружение. 'Оборудование центрального теплового пункта '10 лет Октября 21а (ЦТП 15-2)</t>
  </si>
  <si>
    <t>Техническое перевооружение. 'Оборудование ЦТП 'Металлистов 31 (ЦТП 4)</t>
  </si>
  <si>
    <t>Техническое перевооружение. 'Оборудование нежилого помещения 'пер.Северный 47Т (ЦТП 46)</t>
  </si>
  <si>
    <t>Техническое перевооружение.'Оборудование  здания (ЦТП)  'Нижняя 18 (ЦТП 9 С-З)</t>
  </si>
  <si>
    <t>Техническое перевооружение. 'Оборудование здания ЦТП  '50 лет Пионерии 26а ( ЦТП Береговая)</t>
  </si>
  <si>
    <t>Техническое перевооружение. Оборудование нежилого помещения'К.Маркса 265Т (ЦТП Мотозавод 2)</t>
  </si>
  <si>
    <t xml:space="preserve">замена водоподогревателей ГВС 10-325-4000 - 19 шт на пластинчатые, замена охладителя выпара 10-325-2000 -1 шт; охладитель эжекторной воды 10-273-2000- 1шт.                            </t>
  </si>
  <si>
    <t xml:space="preserve">замена водоподогревателей ГВС 10-325-4000 - 30 шт на пластинчатые, замена охладителя выпара 10-325-2000 -1 шт; охладитель эжекторной воды 10-273-2000- 1шт.                            </t>
  </si>
  <si>
    <t>замена водоподогревателей ГВС 10-325-4000 - 38 шт на пластинчатые, замена охладителя выпара 10-325-2000 -1 шт; охладитель эжекторной воды 10-325-2000- 1шт.; замена насосов ГВС 4К-8; А02-62-2 - 3 шт.; замена насосов эжекторных К45/30;АИР МН2 - 2 шт.; замена трубопроводной обвязки ЦТП, разделение горячего водоснабжения на 2 зоны</t>
  </si>
  <si>
    <t>Шкаф управления насосами ХВС (контроллер, ПЧ 7,5кВт)</t>
  </si>
  <si>
    <t>Замена Регулятор температуры ГВС прямого действия</t>
  </si>
  <si>
    <t>ШУКН, Шкаф управления корректирующими насосами (контроллер, ПЧ 7,5кВт)</t>
  </si>
  <si>
    <t>Замена  регулятора уровня колонны Шкаф управления насосами ГВС (контроллер, ПЧ  37кВт)</t>
  </si>
  <si>
    <t>Замена Эл. двигателей насосами ГВС 45 квт, 37квт</t>
  </si>
  <si>
    <t>Заменить регулятор уровня колонны (часто ломается морально, технический износ)</t>
  </si>
  <si>
    <t>ШУН ГВС, Шкаф управления насосами ГВС (контроллер, ПЧ  15кВт) Шкаф управления насосами  ГВС (контроллер, ПЧ  15кВт)Замена регулятора ГВС и отопления (Saulter управление)</t>
  </si>
  <si>
    <t>Замена Регулятора температуры ГВС количество 2 шт</t>
  </si>
  <si>
    <t xml:space="preserve">Замена регулятор температуры ГВС </t>
  </si>
  <si>
    <t xml:space="preserve"> г.Ижевск инв.№ 023.000000</t>
  </si>
  <si>
    <t xml:space="preserve"> г.Ижевск инв.№ 113.00000</t>
  </si>
  <si>
    <t xml:space="preserve"> г.Ижевск инв.№ 081.00000</t>
  </si>
  <si>
    <t xml:space="preserve"> г.Ижевск инв.№ 123.00000</t>
  </si>
  <si>
    <t xml:space="preserve"> г.Ижевск инв.№ 035.00000</t>
  </si>
  <si>
    <t xml:space="preserve"> г.Ижевск инв.№ 089.00000</t>
  </si>
  <si>
    <t xml:space="preserve"> г.Ижевск инв.№ 126.00000</t>
  </si>
  <si>
    <t xml:space="preserve"> г.Ижевск инв.№ 124.00000</t>
  </si>
  <si>
    <t xml:space="preserve"> г.Ижевск инв.№ 036.00000</t>
  </si>
  <si>
    <t xml:space="preserve"> г.Ижевск инв.№ 092.00000</t>
  </si>
  <si>
    <t xml:space="preserve"> г.Ижевск инв.№ 037.00000</t>
  </si>
  <si>
    <t xml:space="preserve"> г.Ижевск инв.№ 137.00000</t>
  </si>
  <si>
    <t xml:space="preserve"> г.Ижевск инв.№ 015.00000</t>
  </si>
  <si>
    <t xml:space="preserve"> г.Ижевск инв.№ 090.00000</t>
  </si>
  <si>
    <t>г.Ижевск инв.№  088.00000</t>
  </si>
  <si>
    <t>г.Ижевск инв.№  038.00000</t>
  </si>
  <si>
    <t>г.Ижевск инв.№  138.00000</t>
  </si>
  <si>
    <t>г.Ижевск инв.№  006.000000</t>
  </si>
  <si>
    <t>г.Ижевск инв.№  '074.00000</t>
  </si>
  <si>
    <t>г.Ижевск инв.№  064.00000</t>
  </si>
  <si>
    <t>г.Ижевск инв.№  140.00000</t>
  </si>
  <si>
    <t>г.Ижевск инв.№  034.00000</t>
  </si>
  <si>
    <t>г.Ижевск инв.№  041.00000</t>
  </si>
  <si>
    <t>г.Ижевск инв.№  070.00000</t>
  </si>
  <si>
    <t>г.Ижевск инв.№  139.00000</t>
  </si>
  <si>
    <t>г.Ижевск инв.№  007.00000</t>
  </si>
  <si>
    <t>г.Ижевск инв.№  118.00000</t>
  </si>
  <si>
    <t>г.Ижевск инв.№  142.00000</t>
  </si>
  <si>
    <t>г.Ижевск инв.№  030.00000</t>
  </si>
  <si>
    <t>г.Ижевск инв.№  073.00000</t>
  </si>
  <si>
    <t>г.Ижевск инв.№  106.00000</t>
  </si>
  <si>
    <t>г.Ижевск инв.№  146.00000</t>
  </si>
  <si>
    <t>г.Ижевск инв.№  148.00000</t>
  </si>
  <si>
    <t>г.Ижевск инв.№  131.00000</t>
  </si>
  <si>
    <t>г.Ижевск инв.№  054.00000</t>
  </si>
  <si>
    <t>г.Ижевск инв.№  063.00000</t>
  </si>
  <si>
    <t>г.Ижевск инв.№  019.00000</t>
  </si>
  <si>
    <t>г.Ижевск инв.№  099.00000</t>
  </si>
  <si>
    <t>г.Ижевск инв.№  062.00000</t>
  </si>
  <si>
    <t>г.Ижевск инв.№  131.000000</t>
  </si>
  <si>
    <t>г.Ижевск инв.№  054.000000</t>
  </si>
  <si>
    <t>г.Ижевск инв.№  022.000000</t>
  </si>
  <si>
    <t>г.Ижевск инв.№  061.000000</t>
  </si>
  <si>
    <t>г.Ижевск инв.№  250.00000</t>
  </si>
  <si>
    <t>г.Ижевск инв.№  115.00000</t>
  </si>
  <si>
    <t>г.Ижевск инв.№  254.00000</t>
  </si>
  <si>
    <t>г.Ижевск инв.№  085.00000</t>
  </si>
  <si>
    <t>г.Ижевск инв.№  108.00000</t>
  </si>
  <si>
    <t>г.Ижевск инв.№  005.000000</t>
  </si>
  <si>
    <t>г.Ижевск инв.№  253.00000</t>
  </si>
  <si>
    <t>г.Ижевск инв.№  059.00000</t>
  </si>
  <si>
    <t>г.Ижевск инв.№  001.00000</t>
  </si>
  <si>
    <t>г.Ижевск инв.№  101.00000</t>
  </si>
  <si>
    <t>г.Ижевск инв.№  094.00000</t>
  </si>
  <si>
    <t>г.Ижевск инв.№  012.00000</t>
  </si>
  <si>
    <t>г.Ижевск инв.№  056.00000</t>
  </si>
  <si>
    <t xml:space="preserve"> Замена Шкаф управления сетевыми насосами  (контроллер, ПЧ  55кВт) Замена Шкаф управления насосами  ГВС (контроллер, ПЧ). Установка новых насосов и двигателей</t>
  </si>
  <si>
    <t>г.Ижевск инв.№ 114.000000</t>
  </si>
  <si>
    <t>3.2.36</t>
  </si>
  <si>
    <t>3.2.37</t>
  </si>
  <si>
    <t>г.Ижевск инв.№608729000</t>
  </si>
  <si>
    <t>Замена изоляции трубопроводов отопления, ГВС</t>
  </si>
  <si>
    <t>г.Ижевск инв.№ 608919007,608919008</t>
  </si>
  <si>
    <t>г.Ижевск инв.№ 608904007, 608904008, 608904009, 608904010, 608904039, 608904040, 608904041, 608904042, 608904043, 608904044, 608904045, 608904046, 608904129, 608904130, 608904131, 608904132</t>
  </si>
  <si>
    <t>г.Ижевск инв.№ 608928047,608928021</t>
  </si>
  <si>
    <t>г.Ижевск инв.№  608825244, 608825245, 608825243, 608825146, 608825244, 608825147, 608825073, 608825074, 608825104, 608825105, 608825203, 608825204, 608825208, 608825209, 608825225, 608825226, 608825240, 608825118, 608825119, 608825012, 608825013, 608825023, 608825024, 608825005, 608825006, 608825003, 608825004, 608825244, 608825018, 608825019, 608825041, 608825042, 608825044, 608825045.</t>
  </si>
  <si>
    <t>г.Ижевск инв.№ 608879064, 608879065</t>
  </si>
  <si>
    <t>г.Ижевск инв.№  608827058, 608827059, 608827068, 608827069, 608827129, 608827130.</t>
  </si>
  <si>
    <t>г.Ижевск инв.№ 608802049, 608802050</t>
  </si>
  <si>
    <t>г.Ижевск  инв. № 609007001, 609007002, 609007003, 609007004</t>
  </si>
  <si>
    <t xml:space="preserve">инв.№ 608864001, 608864003, 608864005, 608864006, 608864007. </t>
  </si>
  <si>
    <t>608826019, 608826020, 608826033, 608826034</t>
  </si>
  <si>
    <t>608925108, 608925059, 608925110, 608925128, 608925111, 608925129</t>
  </si>
  <si>
    <t>инв № 608990006, 608990026, 608990055
.</t>
  </si>
  <si>
    <t>Техническое перевооружение сети теплоснабжения  от ЦТП Воткинское шоссе,136б (ЦТП 1 мкр. 1 бл."Буммаш")</t>
  </si>
  <si>
    <t>г.Ижевск инв.№608976003, 608976004,608976013, 608976014,608976032,608976033,608976040,608976041,608976042, 608976043,608976009,608976010,608976050, 608976051, 608976091, 608976092, 608976093, 608976094, 608976095, 608976096, 608976097, 608976098</t>
  </si>
  <si>
    <t xml:space="preserve">г.Ижевск инв.№608995010, 608995011,608995012, 608995136, 608995082,608995135,608995001, 608995002,  608995013,  608995027,  608995028,  608995029,  608995030,  608995078,  608995079,  608995080,  608995137,  608995138  </t>
  </si>
  <si>
    <t>Техническое перевооружение квартальных сетей  от ЦТП ул. Воровского, 160а ('ЦТП Гольянского поселка -1)</t>
  </si>
  <si>
    <t>г.Ижевск инв.№ 608674007,  608674008,  608674011,  608674012,  608674015,  608674016,  608674003,  608674004,  608674072,  608674073,  608674074,  608674075,  608674076,  608674077, 608674091, 608674092,608674095,608674096.</t>
  </si>
  <si>
    <t>Техническое перевооружение сети теплоснабжения от ЦТП 30 лет Победы,80а ( ЦТП 1 - 1 Северо - Западного района)</t>
  </si>
  <si>
    <t>Техническое перевооружение сети теплоснабжения от ЦТП пер.Северный 47Т (ЦТП 46 мкр. "Север")</t>
  </si>
  <si>
    <t>Техническое перевооружение сети теплоснабжения от ЦТП Карла Маркса,397а (ЦТП 11 мкр. "Север")</t>
  </si>
  <si>
    <t>Техническое перевооружение сети теплоснабжения от ЦТП Карла Маркса,293  (ЦТП 1 Мотозавод)</t>
  </si>
  <si>
    <t>Техническое перевооружение сети теплоснабжения от ЦТП Песочная,  26а (ЦТП-43)</t>
  </si>
  <si>
    <t>Техническое перевооружение.Сети теплоснабжения от ЦТП ул. Олега Кошевого, 22а</t>
  </si>
  <si>
    <t>3.1.62</t>
  </si>
  <si>
    <t xml:space="preserve"> Замена  существующих кожухотрубных водоподогре-вателей на пластинчатые.  . Телемеханизация  Задачи:: телесигнализация о неисправностях, управление оборудованием</t>
  </si>
  <si>
    <t>Техническое перевооружение сети теплоснабжения от  ЦТП ул. Труда, 1 (Автозаводской больницы)</t>
  </si>
  <si>
    <t>2015</t>
  </si>
  <si>
    <t>г. Сарапул, ул. Мельникова, 7а</t>
  </si>
  <si>
    <t>г. Сарапул, ул. Молодежная, 5б</t>
  </si>
  <si>
    <t>Техническое перевооружение  трубопроводов  ГВС от ТК547 до ТК14. ЦТП-142кв.</t>
  </si>
  <si>
    <t>г. Сарапул, Азина, 88а</t>
  </si>
  <si>
    <t>0.114/сталь</t>
  </si>
  <si>
    <t>0.114 /полимерные трубы</t>
  </si>
  <si>
    <t>Прокладка трубопровода ЦГВС, транзит по Калинина, 2 до Чистякова, 52 ЦТП-Элеконд</t>
  </si>
  <si>
    <t>г. Сарапул, Калинина, 10а</t>
  </si>
  <si>
    <t>Техническое перевооружение трубопроводов СО от ТК112/2 до Школы №24 ЦТП-280 кв.</t>
  </si>
  <si>
    <t>г. Сарапул, Ленинградская, 11а</t>
  </si>
  <si>
    <t>0.095/сталь</t>
  </si>
  <si>
    <t>0.095/сталь ППУ</t>
  </si>
  <si>
    <t>Техническое перевооружение трубопроводов СО от ТК106/1 до Лицея №26 ЦТП-285 кв.</t>
  </si>
  <si>
    <t>г. Сарапул, Электрозаводская, 4в</t>
  </si>
  <si>
    <t>0.45/сталь</t>
  </si>
  <si>
    <t>0.45/сталь ППУ</t>
  </si>
  <si>
    <t>Техническое перевооружение трубопроводов  ГВС от ЦТП до ТК2. ЦТП-220кв.</t>
  </si>
  <si>
    <t>г. Сарапул, Дубровская, 59а</t>
  </si>
  <si>
    <t>0.082/сталь</t>
  </si>
  <si>
    <t>0.082/полимерные трубы</t>
  </si>
  <si>
    <t>ЦТП 114 кв. Техническое перевооружение трубопроводов I контура от ТК547/1 до ТК547/2. ЦТП-114 кв.</t>
  </si>
  <si>
    <t>г. Сарапул, Пугачева, 58</t>
  </si>
  <si>
    <t>0.081/сталь</t>
  </si>
  <si>
    <t>0.081/сталь ППУ</t>
  </si>
  <si>
    <t xml:space="preserve">  ЦТП 114 кв. Техническое перевооружение трубопроводов СО  от ТК8 до ТК11. ЦТП-114 кв.</t>
  </si>
  <si>
    <t>0.031/сталь</t>
  </si>
  <si>
    <t>0.031/сталь ППУ</t>
  </si>
  <si>
    <t>Техническое перевооружение трубопроводов СО  от ТК8 до ТК9. ЦТП-114 кв.</t>
  </si>
  <si>
    <t>0.023/сталь</t>
  </si>
  <si>
    <t>0.023/сталь ППУ</t>
  </si>
  <si>
    <t>Техническое перевооружение трубопроводов ГВС от ЦТП до Путейская, 3 ЦТП-Путейская.</t>
  </si>
  <si>
    <t>г. Сарапул, Путейская, 3а</t>
  </si>
  <si>
    <t>0.050/сталь</t>
  </si>
  <si>
    <t>0.050/полимерные трубы</t>
  </si>
  <si>
    <t>Техническое перевооружение тепловой сети от  ТК-549/2 до ТК549/1, от  ТК-549/2 в сторону ТК549/1  ЦТП-120 кв. (ул. Дубровская, 53а)</t>
  </si>
  <si>
    <t>г. Сарапул ул. Дубровская, 53а</t>
  </si>
  <si>
    <t>0.150/сталь</t>
  </si>
  <si>
    <t>0.150/сталь ППУ</t>
  </si>
  <si>
    <t>Техническое перевооружение тепловой сети ЦТП – 285 кв. (ул. Электрозаводская, 4а) от ТК-113 до ж/д ул. Фурманова, 4.</t>
  </si>
  <si>
    <t>0.152/сталь</t>
  </si>
  <si>
    <t>0.152/сталь ППУ</t>
  </si>
  <si>
    <t>Уустройство циркуляционного трубопровода ГВС</t>
  </si>
  <si>
    <t>2016</t>
  </si>
  <si>
    <t>Техническое перевооружение. Сети теплоснабжения ЦТП ул. 50 лет Пионерии, 26а</t>
  </si>
  <si>
    <t>г. Ижевск ул. 50 лет Пионерии, 26а</t>
  </si>
  <si>
    <t>0.446/сталь</t>
  </si>
  <si>
    <t>0.446/сталь,полимерные трубы</t>
  </si>
  <si>
    <t>Техническое перевооружение. Сети теплоснабжения от ЦТП ул. Советская, 15Т</t>
  </si>
  <si>
    <t>г. Ижевск ул. Советская, 15Т</t>
  </si>
  <si>
    <t>0.394/сталь</t>
  </si>
  <si>
    <t>0.394/сталь, полимерные трубы</t>
  </si>
  <si>
    <t>Техническое перевооружение. Сети теплоснабжения от ТП-1 (ввод на ЦТП ул. Школьная, 64а, ЦТП ул. Фруктовая, 35а, ЦТП ул. 50 лет ВЛКСМ, 36а) Инв № 608823011</t>
  </si>
  <si>
    <t>г. Ижевск ул. Школьная, 64а</t>
  </si>
  <si>
    <t>0.080/сталь</t>
  </si>
  <si>
    <t>0.080/сталь ППУ</t>
  </si>
  <si>
    <t>3,462/сталь</t>
  </si>
  <si>
    <t>3,462/сталь. ППУ;полимерные трубы</t>
  </si>
  <si>
    <t>Техническое перевооружение. Сети теплоснабжения от ТК-1438/1 (ввод на ЦТП ул. Металлистов, 34а;  ЦТП ул. Металлистов, 31) Инв № 608807004</t>
  </si>
  <si>
    <t>г. Ижевск ул. Металлистов, 31</t>
  </si>
  <si>
    <t>0.100/сталь</t>
  </si>
  <si>
    <t>0.100/сталь ППУ</t>
  </si>
  <si>
    <t>Техническое перевооружение. Сети теплоснабжения от ЦТП ул. Буммашевская, 66аТ</t>
  </si>
  <si>
    <t>г. Ижевск ул. Буммашевская, 66аТ</t>
  </si>
  <si>
    <t>0.129/сталь</t>
  </si>
  <si>
    <t>0.129/сталь, полимерные трубы</t>
  </si>
  <si>
    <t>Техническое перевооружение. Сети теплоснабжения ЦТП ул. Воровского, 165а</t>
  </si>
  <si>
    <t>г. Ижевск ул. Воровского, 165а</t>
  </si>
  <si>
    <t>0.395/сталь</t>
  </si>
  <si>
    <t>0,395/сталь полимерные трубы</t>
  </si>
  <si>
    <t>Техническое перевооружение сетей теплоснабжения ЦТП ул.40 лет Победы,130а</t>
  </si>
  <si>
    <t>ул.40 лет Победы,130а</t>
  </si>
  <si>
    <t>0.292/сталь</t>
  </si>
  <si>
    <t>0.292/сталь. полимерные трубы</t>
  </si>
  <si>
    <t xml:space="preserve">Техническое перевооружение. Сети теплоснабжения ЦТП ул. Вадима Сивкова, 105а </t>
  </si>
  <si>
    <t xml:space="preserve">ул. Вадима Сивкова, 105а </t>
  </si>
  <si>
    <t>0.435/сталь</t>
  </si>
  <si>
    <t>0.435/сталь, полимерные трубы</t>
  </si>
  <si>
    <t>Техническое перевооружение. Сети теплоснабжения ЦТП ул. Союзная,5б</t>
  </si>
  <si>
    <t>ул. Союзная,5б</t>
  </si>
  <si>
    <t>0.327/сталь</t>
  </si>
  <si>
    <t>0,327/сталь полимерные трубы</t>
  </si>
  <si>
    <t>Техническое перевооружение сетей теплоснабжения ЦТП ул. Клубная, 85а</t>
  </si>
  <si>
    <t>г. Ижевск ул. Клубная, 85а</t>
  </si>
  <si>
    <t>0.644/сталь</t>
  </si>
  <si>
    <t>0.644/сталь. полимерные трубы</t>
  </si>
  <si>
    <t>Техническое перевооружение. Сети теплоснабжения от ЦТП ул. 30 лет Победы, 41</t>
  </si>
  <si>
    <t>г.Ижевск ул. 30 лет Победы, 41</t>
  </si>
  <si>
    <t>0.400/сталь</t>
  </si>
  <si>
    <t>0.400/сталь, полимерные трубы</t>
  </si>
  <si>
    <t>Техническое перевооружение. Сети теплоснабжения от  ЦТП  ул.Парковая, 9б</t>
  </si>
  <si>
    <t>г.Ижевск ул.Парковая, 9б</t>
  </si>
  <si>
    <t>1.260/сталь</t>
  </si>
  <si>
    <t>1,260/сталь полимерные трубы</t>
  </si>
  <si>
    <t>Техническое перевооружение. Сети теплоснабжения от ЦТП ул. Воровского, 129</t>
  </si>
  <si>
    <t>г.Ижевск ул. Воровского, 129</t>
  </si>
  <si>
    <t>0.457/сталь</t>
  </si>
  <si>
    <t>0.457 ППУ/полимерные трубы</t>
  </si>
  <si>
    <t>Техническое перевооружение. 'Сети теплоснабжения от котельной ул. Гагарина, 51</t>
  </si>
  <si>
    <t>г.Ижевск ул. Гагарина, 51</t>
  </si>
  <si>
    <t>1/сталь</t>
  </si>
  <si>
    <t>1 ППУ/полимерные трубы</t>
  </si>
  <si>
    <t>Техническое перевооружение. 'Сети теплоснабжения от ЦТП ул. Труда, 2а 608723319, 608723320, 608723321, 608723322</t>
  </si>
  <si>
    <t>г.Ижевск ул. Труда, 2а</t>
  </si>
  <si>
    <t>0.986/сталь</t>
  </si>
  <si>
    <t>0,986/сталь полимерные трубы</t>
  </si>
  <si>
    <t>Техническое перевооружение.'Сети теплоснабжения от точки врезки в магистральную теплотрассу ( ввод ЦТП ул. Олега Кошевого, 22а )</t>
  </si>
  <si>
    <t>г.Ижевск ул. Олега Кошевого, 22а</t>
  </si>
  <si>
    <t>0.644/сталь. ППУ</t>
  </si>
  <si>
    <t>Техническое перевооружение. сетей теплоснабжения от ЦТПул.10 лет Октября,7а</t>
  </si>
  <si>
    <t>г.Ижевск ул.10 лет Октября,7а</t>
  </si>
  <si>
    <t>0.368/сталь</t>
  </si>
  <si>
    <t>0.368 ППУИ/полимерные трубы</t>
  </si>
  <si>
    <t xml:space="preserve">Техническое перевооружение тепловых сетей  2Ду-273мм  ТК2.415  - ЦТП-1 в 15 мкр. Север        L-150м </t>
  </si>
  <si>
    <t>г. Ижевск ул. 10 лет Октября 7а</t>
  </si>
  <si>
    <t>0.368 /сталь ППУ</t>
  </si>
  <si>
    <t>Техническое перевооружение. сетей теплоснабжения от ЦТП ул. Школьная, 25б</t>
  </si>
  <si>
    <t>г.Ижевск ул.Школьная, 25б</t>
  </si>
  <si>
    <t>0.8/сталь</t>
  </si>
  <si>
    <t>0.8 ППУИ/полимерные трубы</t>
  </si>
  <si>
    <t>Техническое перевооружение. 'Сети теплоснабжения от ЦТП ул. Воткинское шоссе, 17а</t>
  </si>
  <si>
    <t>г.Ижевск ул. Воткинское шоссе, 17а</t>
  </si>
  <si>
    <t>0.434/сталь</t>
  </si>
  <si>
    <t>0.434 ППУ/полимерные трубы</t>
  </si>
  <si>
    <t>Техническое перевооружение. 'Сети теплоснабжения от ТК-2368</t>
  </si>
  <si>
    <t>г.Ижевск к зданию ул. Халтурина, 150</t>
  </si>
  <si>
    <t>0.199/сталь</t>
  </si>
  <si>
    <t>0.199 ППУ/полимерные трубы</t>
  </si>
  <si>
    <t>Техническое перевооружение. 'Сети теплоснабжения от ТК-1132</t>
  </si>
  <si>
    <t>г.Ижевск к зданиям ул. Ленина, 70, 72, 74, 76, 78, 80, ул. Воровского, 163,165</t>
  </si>
  <si>
    <t>0.241/сталь</t>
  </si>
  <si>
    <t>0.241 ППУ</t>
  </si>
  <si>
    <t xml:space="preserve">Техническое перевооружение тепловых сетей 2Ду-273мм,  ТК2.909 - ЦТП-2 мкр. А-12 </t>
  </si>
  <si>
    <t>г. Ижевск ул. Ленина. 158а</t>
  </si>
  <si>
    <t>0.03/сталь</t>
  </si>
  <si>
    <t>0.03ППУ</t>
  </si>
  <si>
    <t>Техническое перевооружение. Тепловая сеть ЦТП-3 мкр.А-5 "Аэропорт" (Молодежная, 95б)</t>
  </si>
  <si>
    <t>г.Ижевск ул.Молодежная, 95б</t>
  </si>
  <si>
    <t>0.288/сталь</t>
  </si>
  <si>
    <t>0.288 ППУ/полимерные трубы</t>
  </si>
  <si>
    <t>Техническое перевооружение. 'Сети теплоснабжения от ЦТП ул. Молодежная, 34б Инв № 608726042, 608726043</t>
  </si>
  <si>
    <t>г.Ижевск ул. Молодежная, 34б</t>
  </si>
  <si>
    <t>0.239/сталь</t>
  </si>
  <si>
    <t>0.239 ППУ/полимерные трубы</t>
  </si>
  <si>
    <t>Техническое перевооружение. 'Сети теплоснабжения от ТК-1431 инв.№60880232, 608802033, 608802031</t>
  </si>
  <si>
    <t>г.Ижевск к зданиям ул. 30 лет Победы, 9, 11, 12, 13, 14, 15а, 15б, 17а, 18, 19а, 20, 20а; Школьная, 1, 3, 5, 7, 9, 11, 13; 3-я Подлесная, 29, 35, 37, 39</t>
  </si>
  <si>
    <t>0,243/сталь</t>
  </si>
  <si>
    <t>0.243/сталь</t>
  </si>
  <si>
    <t>Техническое перевооружение.'Сети теплоснабжения от котельной ул. Июльская, 38 инв.№608751134,608751079</t>
  </si>
  <si>
    <t>г.Ижевск ул. Июльская, 38</t>
  </si>
  <si>
    <t>0,374/сталь</t>
  </si>
  <si>
    <t>0,374сталь/полимерные трубы</t>
  </si>
  <si>
    <t>Техническое перевооружение. 'Сети теплоснабжения ТК-1521 инв. 608814020</t>
  </si>
  <si>
    <t>г.Ижевск к зданиям ул. 30 лет Победы, 58, 65, 80а, 94, 96, 98</t>
  </si>
  <si>
    <t>0.24/сталь</t>
  </si>
  <si>
    <t>0.24 сталь/полимерные трубы</t>
  </si>
  <si>
    <t xml:space="preserve">Техническое перевооружение 'Сети теплоснабжения от ЦТП ул. 40 лет Победы, 118а инв. № 608973032 608973045 608973046 608973049 608973069 608973070 608973098 608973099 </t>
  </si>
  <si>
    <t>г.Ижевск ул. 40 лет Победы, 118а</t>
  </si>
  <si>
    <t>0.236/сталь/полимерные трубы</t>
  </si>
  <si>
    <t>Техническое перевооружение 'Тепловая сеть ЦТП 4 мкр 1-5 бл. "Буммаш"</t>
  </si>
  <si>
    <t>г.Ижевск ул. Буммашевская, 36а</t>
  </si>
  <si>
    <t>0.900/сталь</t>
  </si>
  <si>
    <t>0.900 сталь</t>
  </si>
  <si>
    <t>Техническое перевооружение.Сети теплоснабжения от ЦТП № 2 мкр. «Кульбаза-1», ул.Шишкина, 1 инв№608672005, 608672070, 608672071</t>
  </si>
  <si>
    <t>г. Ижевск, ул. Шишкина1</t>
  </si>
  <si>
    <t>0.900 сталь/полимерные трубы</t>
  </si>
  <si>
    <t>Техническое перевооружение 'Сети теплоснабжения от ЦТП Саратовская 36а инв.№609015002</t>
  </si>
  <si>
    <t>г.Ижевск Саратовская 36а</t>
  </si>
  <si>
    <t>0.219/сталь</t>
  </si>
  <si>
    <t>0.219 сталь/полимерные трубы</t>
  </si>
  <si>
    <t>Сети теплоснабжения от ЦТП ул. Ленина 176 а</t>
  </si>
  <si>
    <t>г. Ижевск ул.Ленина 176а</t>
  </si>
  <si>
    <t>0.221/сталь</t>
  </si>
  <si>
    <t>0.221 сталь/полимерные трубы</t>
  </si>
  <si>
    <t>Сети теплоснабжения от ЦТП 12/2 ул. Ленина 158 а</t>
  </si>
  <si>
    <t>г. Ижевск ул.Ленина 158а</t>
  </si>
  <si>
    <t>Техническое перевооружение. 'Сети теплоснабжения от ЦТП гор.Машиностроителей,98ц</t>
  </si>
  <si>
    <t>г.Ижевск гор.Машиностроителей,98ц</t>
  </si>
  <si>
    <t>0.524/сталь</t>
  </si>
  <si>
    <t>0.524 сталь/полимерные трубы</t>
  </si>
  <si>
    <t>3.1.59</t>
  </si>
  <si>
    <t>Техническое перевооружение. Тепловая сеть кот. УСР 602</t>
  </si>
  <si>
    <t>г.Ижевск ул. Строителей 66а</t>
  </si>
  <si>
    <t>0.216/сталь</t>
  </si>
  <si>
    <t>0.216 сталь/полимерные трубы</t>
  </si>
  <si>
    <t>5,857/сталь</t>
  </si>
  <si>
    <t>5,857сталь/полимерные трубы</t>
  </si>
  <si>
    <t>3,402/сталь</t>
  </si>
  <si>
    <t>3,402 сталь/полимерные трубы</t>
  </si>
  <si>
    <t xml:space="preserve">ООО "Удмуртские коммунальные системы" в сфере теплоснабжения на 2015-2032 годы. </t>
  </si>
  <si>
    <t>Установка насосного оборудования с частотным приводом, Замена регулятора температуры</t>
  </si>
  <si>
    <t>0/1</t>
  </si>
  <si>
    <t>1/1</t>
  </si>
  <si>
    <t>Установка насосного оборудования с частотным приводом, Замена теплообменного оборудования</t>
  </si>
  <si>
    <t>г. Сарапул, ул. Гоголя, 40</t>
  </si>
  <si>
    <t>0/1(кожухотрубный)</t>
  </si>
  <si>
    <t>1/1 (пластинчатый)</t>
  </si>
  <si>
    <t>Техническое перевооружение 'Оборудование индивидуального теплового пункта  Ломоносова 9б</t>
  </si>
  <si>
    <t>Мероприятие предусматривает замену  существующих кожухотрубных водоподогре-вателей на пластинчатые.  Преимущества: высо-кий коэффициент теплопередачи, меньшие гид-равлические потери, компактны, разборны, име-ется возможность наращивания мощности. Отличная ремонтопригодность и легкость очис-тки, а также невысокие затраты на их обслужи-вание. Эффективность пластинчатого т/а около 98%, у кожухотрубных приблизительно 60%</t>
  </si>
  <si>
    <t>г.Ижевск ул.Ломоносова 9б</t>
  </si>
  <si>
    <t>эффективность (Замена сущ.водоподогревателя 1)</t>
  </si>
  <si>
    <t>Техническое перевооружение 'Оборудование центрально-теплового пункта Удмуртская 269а</t>
  </si>
  <si>
    <t>г.Ижевск ул.Удмуртская 269а</t>
  </si>
  <si>
    <t>Техническое перевооружение 'Оборудование центрально-теплового пункта Пушкинская 373б</t>
  </si>
  <si>
    <t>Проектом технического перевооружения предусматривается замена насосов сетевых  с установкой автоматики Телемеханизация должна обеспечить работу ЦТП без постоянного обслуживающего персонала. Задачи:: телесигнализация о неисправностях, управление оборудованием.</t>
  </si>
  <si>
    <t>г.Ижевск ул.Пушкинская 373б</t>
  </si>
  <si>
    <t>эффективность (Замена сетевых насосов 3, Шкаф телеметрии 2)</t>
  </si>
  <si>
    <t>эффективностьс 0%</t>
  </si>
  <si>
    <t>эффективность 30%</t>
  </si>
  <si>
    <t>Техническое перевооружение 'Оборудование здания ЦТП Школьная 25б</t>
  </si>
  <si>
    <t>Мероприятие предусматривает замену  существующих кожухотрубных водоподогре-вателей на пластинчатые.  Преимущества: высо-кий коэффициент теплопередачи, меньшие гид-равлические потери, компактны, разборны, име-ется возможность наращивания мощности. Отличная ремонтопригодность и легкость очис-тки, а также невысокие затраты на их  обслуживание.</t>
  </si>
  <si>
    <t>эффективность (Замена сущ.водоподогревателя отопления1)</t>
  </si>
  <si>
    <t>эффективность (Замена сущ.водоподогревателя ГВС,насосного оборудования), установка шкафа управления регулирующими клапанами температуры отопления</t>
  </si>
  <si>
    <t>Техническое перевооружение 'Оборудование нежилого помещения  пер.Северный 47Т</t>
  </si>
  <si>
    <t>Телемеханизация должна обеспечить работу ЦТП без постоянного обслуживающего персонала. Задачи:: телесигнализация о неисправностях, управление оборудованием.</t>
  </si>
  <si>
    <t>г.Ижевск пер.Северный 47Т</t>
  </si>
  <si>
    <t>эффективность (Шкаф телеметрии 1)</t>
  </si>
  <si>
    <t>эффективностьс 10%</t>
  </si>
  <si>
    <t>Техническое перевооружение Газоанализотор ПГА-7 &gt;20Т.Р.</t>
  </si>
  <si>
    <t>Обеспечение надежного и качественного теплоснабжения</t>
  </si>
  <si>
    <t>Техническое перевооружение ОММЕТР Щ-306/2</t>
  </si>
  <si>
    <t>Техническое перевооружение аппарат АИП-70&gt;20Т.Р.</t>
  </si>
  <si>
    <t>Техническое перевооружение мотопомпа ROBIN PTG 307D</t>
  </si>
  <si>
    <t xml:space="preserve">Техническое перевооружение гениратор бензиновый </t>
  </si>
  <si>
    <t>Техническое перевооружение молоток отбойный MAKITA HM1400</t>
  </si>
  <si>
    <t>Техническое перевооружение вентилятор FSA-2100/SP</t>
  </si>
  <si>
    <t>Техническое перевооружение выпрямитель сварочный ВД-306&gt;20Т.Р.</t>
  </si>
  <si>
    <t xml:space="preserve">Техническое перевооружение инвертор сварочный </t>
  </si>
  <si>
    <t xml:space="preserve"> Техническое перевооружение станция сварочная</t>
  </si>
  <si>
    <t>Техническое перевооружение бензопила STIHL MS 361 N</t>
  </si>
  <si>
    <t>Техническое перевооружение. Оборудование нежилого помещания ул.Девятого Января 185аТ  (ЦТП 5 мкр."Буммаш")</t>
  </si>
  <si>
    <t>Мероприятие предусматривает замену  существующих кожухотрубных водоподогре-вателей на пластинчатые.  Преимущества: высо-кий коэффициент теплопередачи, меньшие гид-равлические потери, компактны, разборны, име-ется возможность наращивания мощности. Отличная ремонтопригодность и легкость очис-тки, а также невысокие затраты на их обслужи-вание. Эффективность пластинчатого т/а около 98%, у кожухотрубных приблизительно 60%. Телемеханизация должна обеспечить работу ЦТП без постоянного обслуживающего персонала. Задачи:: телесигнализация о неисправностях, управление оборудованием</t>
  </si>
  <si>
    <t>эффективность (Замена сетевых насосов 2, увеличение площади нагрева пластинчатого т/о)</t>
  </si>
  <si>
    <t>Техническое перевооружение котельной ул.Дружбы, 2-в</t>
  </si>
  <si>
    <t>Установка резервных емкостей запаса топлива</t>
  </si>
  <si>
    <t>устанавливаются вновь</t>
  </si>
  <si>
    <t>ИНВЕРТОР СВАР. PICO 162&gt;20Т.Р.</t>
  </si>
  <si>
    <t>г.Сарапул</t>
  </si>
  <si>
    <t>г.Ижевск ГКТС</t>
  </si>
  <si>
    <t>ГАЗОАНАЛИЗАТОР ПГА-7 &gt;20Т.Р.</t>
  </si>
  <si>
    <t>МОТОПОМПА ROBIN PTG 307D</t>
  </si>
  <si>
    <t>ГЕНЕРАТОР БЕНЗИН. MAKITA EG601A</t>
  </si>
  <si>
    <t>Машина для раструбной сварки V-Weld R160</t>
  </si>
  <si>
    <t>Промывочная установка BUCHA</t>
  </si>
  <si>
    <t>БЕНЗОПИЛА STIHL MS 361 N</t>
  </si>
  <si>
    <t>ТОЛЩИНОМЕР УЛЬТРАЗВУКОВОЙ А1210&gt;20Т.Р.</t>
  </si>
  <si>
    <t>Тепловизор Testo 885-2</t>
  </si>
  <si>
    <t>СТАНЦИЯ СВАР.АСПБВ250-8/3-Т400/230ВХБСГ</t>
  </si>
  <si>
    <t>ВЕНТИЛЯТОР FSA-2100/SP</t>
  </si>
  <si>
    <t>Насос Grundfos MAGNA 32-100 F220 с электронным регулированием (строительно-монтажные работы по установке  будут выполнены хоз.способом - ремонтной службой ООО "УКС")</t>
  </si>
  <si>
    <t>насос Д 320/50  75квт (строительно-монтажные работы по установке  будут выполнены хоз.способом - ремонтной службой ООО "УКС")</t>
  </si>
  <si>
    <t>насос "Гном" 40-25Т</t>
  </si>
  <si>
    <t>насос КМ 80-65-200 (строительно-монтажные работы по установке  будут выполнены хоз.способом - ремонтной службой ООО "УКС")</t>
  </si>
  <si>
    <t>Насос Grundfos TPE 50-360/2 A-F-A-GQQE (строительно-монтажные работы по установке  будут выполнены хоз.способом - ремонтной службой ООО "УКС")</t>
  </si>
  <si>
    <t>ПРИБОР PH-МЕТР МАРК-903 ПРОТОЧНЫЙ &gt;20Т.Р</t>
  </si>
  <si>
    <t>Техническое перевооружение ЦТП-Элеконд ул.Калинина,10а</t>
  </si>
  <si>
    <t>г. Сарапул, ул. Калинина,10а (ЦТП-Элеконд)</t>
  </si>
  <si>
    <t>эффективностьс 40%</t>
  </si>
  <si>
    <t>эффективность 90%</t>
  </si>
  <si>
    <t>Техническое перевооружение ЦТП-239  ул. Ленина,62а</t>
  </si>
  <si>
    <t>г. Сарапул, ул. Ленина,62а (ЦТП-239)</t>
  </si>
  <si>
    <t>Техническое перевооружение ЦТП-242 ул. Вокзальная,8а</t>
  </si>
  <si>
    <t>г. Сарапул, ул. Вокзальная,8а (ЦТП-242)</t>
  </si>
  <si>
    <t>Техническое перевооружение ЦТП-134 ул. Гоголя,99а</t>
  </si>
  <si>
    <t>г. Сарапул, ул. Гоголя,99а (ЦТП-134)</t>
  </si>
  <si>
    <t>Техническое перевооружение ЦТП-161 ул. Гоголя,40</t>
  </si>
  <si>
    <t>г. Сарапул, ул. Гоголя,40 (ЦТП-161)</t>
  </si>
  <si>
    <t>Техническое перевооружение ЦТП-162 ул. Интернациональная,55в</t>
  </si>
  <si>
    <t>г. Сарапул, ул. Интернациональная,55в (ЦТП-162)</t>
  </si>
  <si>
    <t>3.2.94</t>
  </si>
  <si>
    <t>Техническое перевооружение ЦТП-36 ул. Мельникова,7а</t>
  </si>
  <si>
    <t>г. Сарапул, ул. Мельникова,7а (ЦТП-36)</t>
  </si>
  <si>
    <t>3.2.95</t>
  </si>
  <si>
    <t>Техническое перевооружение ЦТП-306  ул. Молодежная,5б</t>
  </si>
  <si>
    <t>г. Сарапул, ул. Молодежная,5б (ЦТП-306)</t>
  </si>
  <si>
    <t>3.2.96</t>
  </si>
  <si>
    <t>Техническое перевооружение ЦТП-ВСО ул. 20 лет Победы,27а</t>
  </si>
  <si>
    <t>г. Сарапул, ул. 20 лент Победы,27а (ЦТП-ВСО)</t>
  </si>
  <si>
    <t>3.2.97</t>
  </si>
  <si>
    <t>Техническое перевооружение ЦТП-137 ул. Ленина,2а</t>
  </si>
  <si>
    <t>г. Сарапул, ул. Ленина,2а (ЦТП-137)</t>
  </si>
  <si>
    <t>3.2.98</t>
  </si>
  <si>
    <t xml:space="preserve">Техническое перевооружение ЦТП-ПожДепо ул. Азина,166а </t>
  </si>
  <si>
    <t>г. Сарапул, ул. Азина,166а (ЦТП-ПожДепо)</t>
  </si>
  <si>
    <t>3.2.99</t>
  </si>
  <si>
    <t>Техническое перевооружение ЦТП-144  ул. Азина,144а</t>
  </si>
  <si>
    <t>г. Сарапул, ул. Азина,144а (ЦТП-144)</t>
  </si>
  <si>
    <t>3.2.100</t>
  </si>
  <si>
    <t>Техническое перевооружение ЦТП-Путейская, 3а</t>
  </si>
  <si>
    <t>г. Сарапул,  ЦТП Путейская, 3а</t>
  </si>
  <si>
    <t>3.2.101</t>
  </si>
  <si>
    <t xml:space="preserve">Техническое перевооружение ЦТП-114  ул. </t>
  </si>
  <si>
    <t>г. Сарапул, ул. Пугачева, 58а.  (ЦТП-114)</t>
  </si>
  <si>
    <t>3.2.102</t>
  </si>
  <si>
    <t xml:space="preserve">Техническое перевооружение ЦТП-285  ул. </t>
  </si>
  <si>
    <t>г. Сарапул, Ул. Электрозаводская, 4а (ЦТП-285)</t>
  </si>
  <si>
    <t>3.2.103</t>
  </si>
  <si>
    <t>3.2.104</t>
  </si>
  <si>
    <t>3.2.105</t>
  </si>
  <si>
    <t>3.2.106</t>
  </si>
  <si>
    <t>3.2.107</t>
  </si>
  <si>
    <t>3.2.108</t>
  </si>
  <si>
    <t>3.2.109</t>
  </si>
  <si>
    <t>3.2.110</t>
  </si>
  <si>
    <t>3.2.111</t>
  </si>
  <si>
    <t>3.2.112</t>
  </si>
  <si>
    <t>3.2.113</t>
  </si>
  <si>
    <t>3.2.114</t>
  </si>
  <si>
    <t>3.2.115</t>
  </si>
  <si>
    <t>3.2.116</t>
  </si>
  <si>
    <t>3.2.117</t>
  </si>
  <si>
    <t>3.2.118</t>
  </si>
  <si>
    <t>3.2.119</t>
  </si>
  <si>
    <t>3.2.120</t>
  </si>
  <si>
    <t>3.2.121</t>
  </si>
  <si>
    <t>3.2.122</t>
  </si>
  <si>
    <t>3.2.123</t>
  </si>
  <si>
    <t>3.2.124</t>
  </si>
  <si>
    <t>3.2.125</t>
  </si>
  <si>
    <t>3.2.126</t>
  </si>
  <si>
    <t>3.2.127</t>
  </si>
  <si>
    <t>3.2.128</t>
  </si>
  <si>
    <t>3.2.129</t>
  </si>
  <si>
    <t>3.2.130</t>
  </si>
  <si>
    <t>3.2.131</t>
  </si>
  <si>
    <t>3.2.132</t>
  </si>
  <si>
    <t>3.2.133</t>
  </si>
  <si>
    <t>3.2.134</t>
  </si>
  <si>
    <t>3.2.135</t>
  </si>
  <si>
    <t>3.2.136</t>
  </si>
  <si>
    <t>3.2.137</t>
  </si>
  <si>
    <t>3.2.138</t>
  </si>
  <si>
    <t>3.2.139</t>
  </si>
  <si>
    <t>3.2.140</t>
  </si>
  <si>
    <t>3.2.141</t>
  </si>
  <si>
    <t>3.2.142</t>
  </si>
  <si>
    <t>3.2.143</t>
  </si>
  <si>
    <t>3.2.144</t>
  </si>
  <si>
    <t>3.2.145</t>
  </si>
  <si>
    <t>3.2.146</t>
  </si>
  <si>
    <t>3.2.147</t>
  </si>
  <si>
    <t>3.2.148</t>
  </si>
  <si>
    <t>3.2.149</t>
  </si>
  <si>
    <t>3.2.150</t>
  </si>
  <si>
    <t>3.2.151</t>
  </si>
  <si>
    <t>3.2.152</t>
  </si>
  <si>
    <t>3.2.153</t>
  </si>
  <si>
    <t>3.2.154</t>
  </si>
  <si>
    <t>3.2.155</t>
  </si>
  <si>
    <t>3.2.156</t>
  </si>
  <si>
    <t>3.2.157</t>
  </si>
  <si>
    <t>3.2.158</t>
  </si>
  <si>
    <t>Техническое перевооружение 'Оборудование нежилого помещения  Металлистов 34Т</t>
  </si>
  <si>
    <t>3.1.266</t>
  </si>
  <si>
    <t>3.1.267</t>
  </si>
  <si>
    <t>3.1.268</t>
  </si>
  <si>
    <t>3.1.269</t>
  </si>
  <si>
    <t>3.1.270</t>
  </si>
  <si>
    <t>3.1.271</t>
  </si>
  <si>
    <t>3.1.272</t>
  </si>
  <si>
    <t>3.1.273</t>
  </si>
  <si>
    <t>3.1.274</t>
  </si>
  <si>
    <t>3.1.275</t>
  </si>
  <si>
    <t>3.1.276</t>
  </si>
  <si>
    <t>3.1.277</t>
  </si>
  <si>
    <t>3.1.278</t>
  </si>
  <si>
    <t>3.1.279</t>
  </si>
  <si>
    <t>3.1.280</t>
  </si>
  <si>
    <t>3.1.281</t>
  </si>
  <si>
    <t>3.1.282</t>
  </si>
  <si>
    <t>3.1.283</t>
  </si>
  <si>
    <t>3.1.284</t>
  </si>
  <si>
    <t>3.1.285</t>
  </si>
  <si>
    <t>3.1.286</t>
  </si>
  <si>
    <t>3.1.287</t>
  </si>
  <si>
    <t>3.1.288</t>
  </si>
  <si>
    <t>3.1.289</t>
  </si>
  <si>
    <t>3.1.290</t>
  </si>
  <si>
    <t>3.1.291</t>
  </si>
  <si>
    <t>3.1.292</t>
  </si>
  <si>
    <t>3.1.293</t>
  </si>
  <si>
    <t>3.1.294</t>
  </si>
  <si>
    <t>3.1.295</t>
  </si>
  <si>
    <t>3.1.296</t>
  </si>
  <si>
    <t>3.1.297</t>
  </si>
  <si>
    <t>3.1.298</t>
  </si>
  <si>
    <t>3.1.299</t>
  </si>
  <si>
    <t>3.1.300</t>
  </si>
  <si>
    <t>3.1.301</t>
  </si>
  <si>
    <t>3.1.302</t>
  </si>
  <si>
    <t>б608866054, 608866055, 608866063, 608866064, 608866065, 608866066, 608866069, 608866070, 608866071, 608866072, 608866073, 608866074, 608866077, 608866078, 608866079, 608866080, 608866083, 608866084, 608866087, 608866088, 608866091, 608866092, 608866099, 608866100, 608866101, 608866102, 608866105, 608866106, 608866112, 608866113, 608866129, 608866130.608866015, 608866016, 608866017, 608866018, 608866026, 608866027, 608866029, 608866030,  608866031, 608866032, 608866034, 608866035, 608866036, 608866037, 608866043, 608866044, 608866051, 608866052, 608866041, 608866042, 608866047, 608866048</t>
  </si>
  <si>
    <t>Техническое перевооружение. Сети теплоснабжения от ЦТП-42 ул. Школьная,25б</t>
  </si>
  <si>
    <t>Техническое перевооружение. Тепловая сеть ЦТП 'Металлистов 34Т</t>
  </si>
  <si>
    <t xml:space="preserve"> Инв.№ 608872001, 608872002, 608872003, 608872004, 608872005, 608872006, 608872007, 608872008, 
608872009, 608872010, 608872011, 608872012, 608872013, 608872014, 608872015, 608872017,
608872018, 608872019, 608872020, 608872021, 608872022, 608872023, 608872024, 608872027, 608872028, 608872029, 608872030, 608872031, 608872032, 608872033, 608872034, 608872035, 608872036, 608872037, 608872038, 608872039, 608872040, 608872041, 608872042, 608872043, 608872044, 608872045, 608872048, 608872049, 608872051, 608872056, 608872058, 608872059, 608872060, 608872061, 608872062, 608872063, 608872065, 608872067, 608872068, 608872069, 608872071, 608872072, 608872073, 608872080, 608872081, 608872082, 608872084, 608872085, 608872086, 608872088, 608872089, 608872091, 608872092, 608872093, 608872094, 608872095, 608872096, 608872097, 608872102, 608872103, 608872106, 608872107, 608872108, 608872109, 608872110, 608872111, 608872112, 608872113, 608872115, 608872116, 608872117, 608872120, 608872122, 608872123, 608872124, 608872125, 608872126, 608872127, 608872128, 608872129, 608872130, 608872131, 608872132, 608872133, 608872136, 608872137, 608872142, 608872143, , 608872144, 608872145, 608872146, 608872147, 608872148, 608872149, 608872150, 608872151, 608872155, 608872156, 608872158, 608872159, 608872160, 608872161, 608872162, 608872163, 608872164, 608872165, 608872166, 608872167, 608872168, 608872174, 608872182, 608872186, 608872187, 608872188, 608872189.
</t>
  </si>
  <si>
    <t>Инв.№ 609010029, 609010030, 609010033, 609010034, 609010037, 609010038, 609010039, 609010040, 609010041, 609010042, 609010035, 609010036, 609010063, 609010064, 609010067, 609010068, 609010069, 609010070, 609010071, 609010072, 609010073, 609010074, 609010075, 609010076, 609010077, 609010078, 609010091, 609010092, 609010095, 609010096, 609010148, 609010149, 609010150, 609010151, 609010190, 609010191, 609010192, 609010193, 609010204, 609010205, 609010220, 609010221, 609010061, 609010062, 609010079, 609010080, 609010081, 609010082, 609010031, 609010032, 609010089, 609010090, 609010093, 609010094.</t>
  </si>
  <si>
    <t xml:space="preserve">Техническое перевооружение Тепловая сеть от ЦТП 5мкр. "Буммаш" </t>
  </si>
  <si>
    <t>инв. № 608738001, 608738002, 608738003, 608738004, 608738005, 608738006, 608738007, 608738008, 608738009, 608738010, 608738011, 608738012, 608738015, 608738016, 608738019, 608738020, 608738027, 608738028, 608738033, 608738034, 608738035, 608738036, 608738038, 608738040, 608738045, 608738046, 608738049, 608738050, 608738068, 608738069</t>
  </si>
  <si>
    <t>1. Техническое перевооружение сети теплоснабжения от ЦТП ул. Союзная, 37а (ЦТП-28мкр.А-6 "Аэропорт")</t>
  </si>
  <si>
    <t>2,809 сталь/полимерные трубы</t>
  </si>
  <si>
    <t>2,519/сталь</t>
  </si>
  <si>
    <t>608681269, 608681270, 608681271, 608681272, 608681273, 608681276, 608681277, 608681278, 608681279, 608681280, 608681281, 608681282, 608681285, 608681286, 608681287, 608681288, 608681289, 608681290, 608681291, 608681292, 608681293, 608681294, 608681295, 608681296, 608681300, 608681315, 608681316, 608681323, 608681324, 608681327, 608681328, 608681331, 608681332, 608681333, 608681334, 608681430, 608681431, 608681439, 608681440, 608681453, 608681480, 608681486, 608681513.</t>
  </si>
  <si>
    <t xml:space="preserve"> инв.№ 608681019, 608681026, 608681027, 608681060, 608681061, 608681082, 608681084, 608681085,
608681086, 608681099, 608681101, 608681103, 608681104, 608681105, 608681106, 608681107, 608681108, 608681109, 608681110, 608681111, 608681113, 608681117, 608681118, 608681119, 608681120, 608681121, 608681122, 608681123, 608681124, 608681125, 608681126, 608681127, 608681141, 608681142, 608681144, 608681145, 608681146, 608681148, 608681149, 608681150, 608681151, 608681152, 608681153, 608681154, 608681155, 608681156, 608681157, 608681158, 608681159, 608681171, 608681172, 608681173, 608681174, 608681175, 608681176, 608681177, 608681178, 608681179, 608681183, 608681184, 608681187, 608681188, 608681189, 608681190, 608681191, 608681192, 608681193, 608681194, 608681195, 608681197, 608681198, 608681199, 608681201, 608681202, 608681203, 608681204, 608681208, 608681209, 608681212, 608681213, 608681214, 608681215, 608681216, 608681217, 608681218, 608681219, 608681220, 608681221, 608681222, 608681223, 608681224, 608681225, 608681226, 608681227, 608681228, 608681229, 608681230, 608681231, 608681232, 608681233, 608681234, 608681235, 608681236, 608681237, 608681238, 608681239, 608681240, 608681241, 608681242, 608681243, 608681244, 608681245, 608681246, 608681247, 608681248, 608681249, 608681250, 608681251, 608681254, 608681255, 608681256, 608681257, 608681258, 608681259, 608681260, 608681261, 608681262, 608681263, 608681264, 608681265, 608681266, 608681267, 608681268.
</t>
  </si>
  <si>
    <t>1.213сталь</t>
  </si>
  <si>
    <t>1.213 ППУ/полимерные трубы</t>
  </si>
  <si>
    <t>1.486ППУ/полимерные трубы</t>
  </si>
  <si>
    <t>1.486/сталь</t>
  </si>
  <si>
    <t>1,423/сталь</t>
  </si>
  <si>
    <t>1,423ППУ/полимерные трубы</t>
  </si>
  <si>
    <t>3.1.303</t>
  </si>
  <si>
    <t>3.1.304</t>
  </si>
  <si>
    <t>3.1.305</t>
  </si>
  <si>
    <t>3.1.306</t>
  </si>
  <si>
    <t>3.1.307</t>
  </si>
  <si>
    <t>3.1.308</t>
  </si>
  <si>
    <t>3.1.309</t>
  </si>
  <si>
    <t>3.1.310</t>
  </si>
  <si>
    <t>3.1.311</t>
  </si>
  <si>
    <t>3.1.312</t>
  </si>
  <si>
    <t>3.1.313</t>
  </si>
  <si>
    <t>3.1.314</t>
  </si>
  <si>
    <t>3.1.315</t>
  </si>
  <si>
    <t>3.1.316</t>
  </si>
  <si>
    <t>3.1.317</t>
  </si>
  <si>
    <t>3.1.318</t>
  </si>
  <si>
    <t>3.1.319</t>
  </si>
  <si>
    <t>3.1.320</t>
  </si>
  <si>
    <t>г.Ижевск ул.Дружбы, 2-в (ГКТС)</t>
  </si>
  <si>
    <t>0,603/сталь</t>
  </si>
  <si>
    <t>0,603 сталь/полимерные трубы</t>
  </si>
  <si>
    <t>3,986/сталь</t>
  </si>
  <si>
    <t>3,986 сталь/полимерные трубы</t>
  </si>
  <si>
    <t>0.568/сталь</t>
  </si>
  <si>
    <t>0.119/сталь</t>
  </si>
  <si>
    <t>0.119ППУ/полимерные трубы</t>
  </si>
  <si>
    <t>0.08/сталь</t>
  </si>
  <si>
    <t>1.087ППУ/полимерные трубы</t>
  </si>
  <si>
    <t>1,087/сталь</t>
  </si>
  <si>
    <t>0.098/сталь</t>
  </si>
  <si>
    <t>0.098ППУ/полимерные трубы</t>
  </si>
  <si>
    <t>г.Ижевск инв.№ 086.000000</t>
  </si>
  <si>
    <t>г.Ижевск  инв.№ 051.000000</t>
  </si>
  <si>
    <t>г.Ижевск инв.№ 154.000000</t>
  </si>
  <si>
    <t>3.2.2</t>
  </si>
  <si>
    <t>г. Сарапул, ул. Дубровская, 59а</t>
  </si>
</sst>
</file>

<file path=xl/styles.xml><?xml version="1.0" encoding="utf-8"?>
<styleSheet xmlns="http://schemas.openxmlformats.org/spreadsheetml/2006/main">
  <numFmts count="4">
    <numFmt numFmtId="164" formatCode="_(&quot;р.&quot;* #,##0.00_);_(&quot;р.&quot;* \(#,##0.00\);_(&quot;р.&quot;* &quot;-&quot;??_);_(@_)"/>
    <numFmt numFmtId="165" formatCode="0.00;[Red]0.00"/>
    <numFmt numFmtId="166" formatCode="#,##0.00_р_.;[Red]#,##0.00_р_."/>
    <numFmt numFmtId="167" formatCode="#,##0.00_р_."/>
  </numFmts>
  <fonts count="37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Tahoma"/>
      <family val="2"/>
      <charset val="204"/>
    </font>
    <font>
      <b/>
      <sz val="12"/>
      <name val="Tahoma"/>
      <family val="2"/>
      <charset val="204"/>
    </font>
    <font>
      <sz val="12"/>
      <name val="Arial Cyr"/>
      <charset val="204"/>
    </font>
    <font>
      <sz val="12"/>
      <name val="Tahoma"/>
      <family val="2"/>
      <charset val="204"/>
    </font>
    <font>
      <sz val="12"/>
      <name val="Times New Roman"/>
      <family val="1"/>
      <charset val="204"/>
    </font>
    <font>
      <b/>
      <sz val="14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4"/>
      <name val="Times New Roman"/>
      <family val="1"/>
      <charset val="204"/>
    </font>
    <font>
      <sz val="14"/>
      <name val="Tahoma"/>
      <family val="2"/>
      <charset val="204"/>
    </font>
    <font>
      <sz val="14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9" fillId="0" borderId="9" applyNumberFormat="0" applyFill="0" applyAlignment="0" applyProtection="0"/>
    <xf numFmtId="0" fontId="22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149">
    <xf numFmtId="0" fontId="0" fillId="0" borderId="0" xfId="0"/>
    <xf numFmtId="2" fontId="23" fillId="24" borderId="0" xfId="0" applyNumberFormat="1" applyFont="1" applyFill="1" applyBorder="1" applyAlignment="1">
      <alignment horizontal="center" vertical="center" wrapText="1"/>
    </xf>
    <xf numFmtId="0" fontId="1" fillId="24" borderId="0" xfId="0" applyFont="1" applyFill="1" applyAlignment="1">
      <alignment horizontal="center" vertical="center"/>
    </xf>
    <xf numFmtId="0" fontId="1" fillId="24" borderId="0" xfId="0" applyFont="1" applyFill="1" applyBorder="1" applyAlignment="1">
      <alignment horizontal="center" vertical="center"/>
    </xf>
    <xf numFmtId="49" fontId="1" fillId="24" borderId="0" xfId="0" applyNumberFormat="1" applyFont="1" applyFill="1" applyAlignment="1">
      <alignment horizontal="center" vertical="center"/>
    </xf>
    <xf numFmtId="0" fontId="0" fillId="24" borderId="0" xfId="0" applyFill="1" applyAlignment="1">
      <alignment horizontal="center" vertical="center"/>
    </xf>
    <xf numFmtId="49" fontId="1" fillId="24" borderId="0" xfId="0" applyNumberFormat="1" applyFont="1" applyFill="1" applyBorder="1" applyAlignment="1">
      <alignment horizontal="center" vertical="center"/>
    </xf>
    <xf numFmtId="49" fontId="23" fillId="24" borderId="10" xfId="0" applyNumberFormat="1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vertical="center" wrapText="1"/>
    </xf>
    <xf numFmtId="0" fontId="28" fillId="24" borderId="0" xfId="0" applyFont="1" applyFill="1" applyAlignment="1">
      <alignment horizontal="center" vertical="center"/>
    </xf>
    <xf numFmtId="49" fontId="29" fillId="24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4" fontId="29" fillId="24" borderId="10" xfId="0" applyNumberFormat="1" applyFont="1" applyFill="1" applyBorder="1" applyAlignment="1">
      <alignment horizontal="center" vertical="center"/>
    </xf>
    <xf numFmtId="2" fontId="29" fillId="24" borderId="10" xfId="0" applyNumberFormat="1" applyFont="1" applyFill="1" applyBorder="1" applyAlignment="1">
      <alignment horizontal="center" vertical="center" wrapText="1"/>
    </xf>
    <xf numFmtId="49" fontId="29" fillId="24" borderId="10" xfId="0" applyNumberFormat="1" applyFont="1" applyFill="1" applyBorder="1" applyAlignment="1">
      <alignment horizontal="center" vertical="center"/>
    </xf>
    <xf numFmtId="4" fontId="29" fillId="24" borderId="10" xfId="0" applyNumberFormat="1" applyFont="1" applyFill="1" applyBorder="1" applyAlignment="1">
      <alignment horizontal="center" vertical="center" wrapText="1"/>
    </xf>
    <xf numFmtId="0" fontId="29" fillId="24" borderId="10" xfId="0" applyNumberFormat="1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0" fontId="29" fillId="24" borderId="0" xfId="0" applyFont="1" applyFill="1" applyAlignment="1">
      <alignment horizontal="center" vertical="center"/>
    </xf>
    <xf numFmtId="0" fontId="29" fillId="24" borderId="11" xfId="0" applyNumberFormat="1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/>
    </xf>
    <xf numFmtId="4" fontId="33" fillId="24" borderId="10" xfId="0" applyNumberFormat="1" applyFont="1" applyFill="1" applyBorder="1" applyAlignment="1">
      <alignment horizontal="center" vertical="center"/>
    </xf>
    <xf numFmtId="1" fontId="29" fillId="24" borderId="10" xfId="0" applyNumberFormat="1" applyFont="1" applyFill="1" applyBorder="1" applyAlignment="1">
      <alignment horizontal="center" vertical="center" wrapText="1"/>
    </xf>
    <xf numFmtId="165" fontId="29" fillId="24" borderId="10" xfId="0" applyNumberFormat="1" applyFont="1" applyFill="1" applyBorder="1" applyAlignment="1">
      <alignment horizontal="center" vertical="center" wrapText="1"/>
    </xf>
    <xf numFmtId="0" fontId="29" fillId="24" borderId="15" xfId="0" applyNumberFormat="1" applyFont="1" applyFill="1" applyBorder="1" applyAlignment="1">
      <alignment horizontal="center" vertical="center" wrapText="1"/>
    </xf>
    <xf numFmtId="165" fontId="29" fillId="24" borderId="14" xfId="0" applyNumberFormat="1" applyFont="1" applyFill="1" applyBorder="1" applyAlignment="1">
      <alignment horizontal="center" vertical="center" wrapText="1"/>
    </xf>
    <xf numFmtId="0" fontId="29" fillId="24" borderId="10" xfId="0" quotePrefix="1" applyNumberFormat="1" applyFont="1" applyFill="1" applyBorder="1" applyAlignment="1">
      <alignment horizontal="center" vertical="center" wrapText="1"/>
    </xf>
    <xf numFmtId="49" fontId="29" fillId="24" borderId="10" xfId="0" quotePrefix="1" applyNumberFormat="1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horizontal="center" vertical="center"/>
    </xf>
    <xf numFmtId="0" fontId="29" fillId="24" borderId="10" xfId="47" applyNumberFormat="1" applyFont="1" applyFill="1" applyBorder="1" applyAlignment="1">
      <alignment horizontal="center" vertical="center" wrapText="1"/>
    </xf>
    <xf numFmtId="0" fontId="29" fillId="24" borderId="10" xfId="0" quotePrefix="1" applyFont="1" applyFill="1" applyBorder="1" applyAlignment="1">
      <alignment horizontal="center" vertical="center" wrapText="1"/>
    </xf>
    <xf numFmtId="0" fontId="33" fillId="24" borderId="10" xfId="0" applyFont="1" applyFill="1" applyBorder="1" applyAlignment="1">
      <alignment horizontal="center" vertical="center" wrapText="1"/>
    </xf>
    <xf numFmtId="0" fontId="29" fillId="24" borderId="11" xfId="47" applyNumberFormat="1" applyFont="1" applyFill="1" applyBorder="1" applyAlignment="1">
      <alignment horizontal="center" vertical="center" wrapText="1"/>
    </xf>
    <xf numFmtId="1" fontId="29" fillId="24" borderId="11" xfId="0" applyNumberFormat="1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5" xfId="47" applyNumberFormat="1" applyFont="1" applyFill="1" applyBorder="1" applyAlignment="1">
      <alignment horizontal="center" vertical="center" wrapText="1"/>
    </xf>
    <xf numFmtId="1" fontId="29" fillId="24" borderId="15" xfId="0" applyNumberFormat="1" applyFont="1" applyFill="1" applyBorder="1" applyAlignment="1">
      <alignment horizontal="center" vertical="center" wrapText="1"/>
    </xf>
    <xf numFmtId="0" fontId="29" fillId="24" borderId="15" xfId="0" applyFont="1" applyFill="1" applyBorder="1" applyAlignment="1">
      <alignment horizontal="center" vertical="center" wrapText="1"/>
    </xf>
    <xf numFmtId="49" fontId="29" fillId="24" borderId="10" xfId="47" quotePrefix="1" applyNumberFormat="1" applyFont="1" applyFill="1" applyBorder="1" applyAlignment="1">
      <alignment horizontal="center" vertical="center" wrapText="1"/>
    </xf>
    <xf numFmtId="1" fontId="29" fillId="24" borderId="10" xfId="0" quotePrefix="1" applyNumberFormat="1" applyFont="1" applyFill="1" applyBorder="1" applyAlignment="1">
      <alignment horizontal="center" vertical="center" wrapText="1"/>
    </xf>
    <xf numFmtId="0" fontId="29" fillId="24" borderId="0" xfId="0" applyFont="1" applyFill="1" applyAlignment="1">
      <alignment horizontal="center" vertical="center" wrapText="1"/>
    </xf>
    <xf numFmtId="4" fontId="27" fillId="24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/>
    </xf>
    <xf numFmtId="4" fontId="30" fillId="24" borderId="10" xfId="0" applyNumberFormat="1" applyFont="1" applyFill="1" applyBorder="1" applyAlignment="1">
      <alignment horizontal="center" vertical="center"/>
    </xf>
    <xf numFmtId="0" fontId="28" fillId="24" borderId="0" xfId="0" applyFont="1" applyFill="1" applyBorder="1" applyAlignment="1">
      <alignment horizontal="center" vertical="center"/>
    </xf>
    <xf numFmtId="0" fontId="27" fillId="24" borderId="0" xfId="0" applyFont="1" applyFill="1" applyBorder="1" applyAlignment="1">
      <alignment horizontal="center" vertical="center"/>
    </xf>
    <xf numFmtId="0" fontId="23" fillId="24" borderId="0" xfId="0" applyFont="1" applyFill="1" applyBorder="1" applyAlignment="1">
      <alignment horizontal="center" vertical="center"/>
    </xf>
    <xf numFmtId="4" fontId="26" fillId="24" borderId="0" xfId="0" applyNumberFormat="1" applyFont="1" applyFill="1" applyBorder="1" applyAlignment="1">
      <alignment horizontal="center" vertical="center"/>
    </xf>
    <xf numFmtId="1" fontId="26" fillId="24" borderId="0" xfId="0" applyNumberFormat="1" applyFont="1" applyFill="1" applyBorder="1" applyAlignment="1">
      <alignment horizontal="center" vertical="center"/>
    </xf>
    <xf numFmtId="49" fontId="23" fillId="24" borderId="0" xfId="0" applyNumberFormat="1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2" fontId="23" fillId="24" borderId="0" xfId="0" applyNumberFormat="1" applyFont="1" applyFill="1" applyAlignment="1">
      <alignment horizontal="center" vertical="center"/>
    </xf>
    <xf numFmtId="0" fontId="0" fillId="24" borderId="0" xfId="0" applyFont="1" applyFill="1" applyAlignment="1">
      <alignment horizontal="center" vertical="center"/>
    </xf>
    <xf numFmtId="0" fontId="0" fillId="0" borderId="0" xfId="0" applyFill="1" applyBorder="1"/>
    <xf numFmtId="4" fontId="29" fillId="24" borderId="15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center" vertical="center" wrapText="1"/>
    </xf>
    <xf numFmtId="2" fontId="29" fillId="0" borderId="10" xfId="0" applyNumberFormat="1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vertical="center" wrapText="1"/>
    </xf>
    <xf numFmtId="49" fontId="29" fillId="0" borderId="10" xfId="0" applyNumberFormat="1" applyFont="1" applyFill="1" applyBorder="1" applyAlignment="1">
      <alignment vertical="center" wrapText="1"/>
    </xf>
    <xf numFmtId="0" fontId="29" fillId="0" borderId="10" xfId="0" applyFont="1" applyFill="1" applyBorder="1" applyAlignment="1">
      <alignment horizontal="left" wrapText="1"/>
    </xf>
    <xf numFmtId="4" fontId="29" fillId="0" borderId="11" xfId="0" applyNumberFormat="1" applyFont="1" applyFill="1" applyBorder="1" applyAlignment="1">
      <alignment horizontal="center" vertical="center"/>
    </xf>
    <xf numFmtId="4" fontId="29" fillId="0" borderId="15" xfId="0" applyNumberFormat="1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horizontal="center" vertical="center"/>
    </xf>
    <xf numFmtId="0" fontId="29" fillId="0" borderId="10" xfId="0" applyNumberFormat="1" applyFont="1" applyFill="1" applyBorder="1" applyAlignment="1">
      <alignment horizontal="center" vertical="center" wrapText="1"/>
    </xf>
    <xf numFmtId="9" fontId="29" fillId="0" borderId="10" xfId="0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/>
    </xf>
    <xf numFmtId="3" fontId="29" fillId="0" borderId="10" xfId="0" applyNumberFormat="1" applyFont="1" applyFill="1" applyBorder="1" applyAlignment="1">
      <alignment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29" fillId="0" borderId="10" xfId="0" applyNumberFormat="1" applyFont="1" applyFill="1" applyBorder="1" applyAlignment="1" applyProtection="1">
      <alignment vertical="center" wrapText="1"/>
    </xf>
    <xf numFmtId="1" fontId="29" fillId="24" borderId="10" xfId="47" applyNumberFormat="1" applyFont="1" applyFill="1" applyBorder="1" applyAlignment="1">
      <alignment horizontal="center" vertical="center" wrapText="1"/>
    </xf>
    <xf numFmtId="4" fontId="27" fillId="24" borderId="10" xfId="0" applyNumberFormat="1" applyFont="1" applyFill="1" applyBorder="1" applyAlignment="1">
      <alignment horizontal="center" vertical="center"/>
    </xf>
    <xf numFmtId="2" fontId="27" fillId="24" borderId="10" xfId="0" applyNumberFormat="1" applyFont="1" applyFill="1" applyBorder="1" applyAlignment="1">
      <alignment horizontal="center" vertical="center" wrapText="1"/>
    </xf>
    <xf numFmtId="0" fontId="34" fillId="24" borderId="0" xfId="0" applyFont="1" applyFill="1" applyAlignment="1">
      <alignment horizontal="center" vertical="center"/>
    </xf>
    <xf numFmtId="0" fontId="34" fillId="24" borderId="0" xfId="0" applyFont="1" applyFill="1" applyBorder="1" applyAlignment="1">
      <alignment horizontal="center" vertical="center"/>
    </xf>
    <xf numFmtId="0" fontId="31" fillId="24" borderId="17" xfId="0" applyFont="1" applyFill="1" applyBorder="1" applyAlignment="1">
      <alignment horizontal="center" vertical="center" wrapText="1"/>
    </xf>
    <xf numFmtId="0" fontId="35" fillId="24" borderId="10" xfId="0" applyFont="1" applyFill="1" applyBorder="1" applyAlignment="1">
      <alignment horizontal="center" vertical="center" wrapText="1"/>
    </xf>
    <xf numFmtId="1" fontId="31" fillId="24" borderId="0" xfId="0" applyNumberFormat="1" applyFont="1" applyFill="1" applyBorder="1" applyAlignment="1">
      <alignment horizontal="center" vertical="center"/>
    </xf>
    <xf numFmtId="0" fontId="35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6" fontId="29" fillId="0" borderId="15" xfId="0" applyNumberFormat="1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horizontal="center" vertical="center"/>
    </xf>
    <xf numFmtId="4" fontId="26" fillId="0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4" fontId="29" fillId="0" borderId="16" xfId="0" applyNumberFormat="1" applyFont="1" applyFill="1" applyBorder="1" applyAlignment="1">
      <alignment horizontal="center" vertical="center"/>
    </xf>
    <xf numFmtId="4" fontId="29" fillId="0" borderId="11" xfId="0" applyNumberFormat="1" applyFont="1" applyFill="1" applyBorder="1" applyAlignment="1">
      <alignment horizontal="center" vertical="center"/>
    </xf>
    <xf numFmtId="4" fontId="29" fillId="24" borderId="11" xfId="0" applyNumberFormat="1" applyFont="1" applyFill="1" applyBorder="1" applyAlignment="1">
      <alignment horizontal="center" vertical="center"/>
    </xf>
    <xf numFmtId="2" fontId="29" fillId="0" borderId="11" xfId="0" applyNumberFormat="1" applyFont="1" applyFill="1" applyBorder="1" applyAlignment="1">
      <alignment horizontal="center" vertical="center" wrapText="1"/>
    </xf>
    <xf numFmtId="2" fontId="29" fillId="24" borderId="11" xfId="0" applyNumberFormat="1" applyFont="1" applyFill="1" applyBorder="1" applyAlignment="1">
      <alignment horizontal="center" vertical="center" wrapText="1"/>
    </xf>
    <xf numFmtId="4" fontId="29" fillId="24" borderId="11" xfId="0" applyNumberFormat="1" applyFont="1" applyFill="1" applyBorder="1" applyAlignment="1">
      <alignment horizontal="center" vertical="center" wrapText="1"/>
    </xf>
    <xf numFmtId="2" fontId="29" fillId="0" borderId="15" xfId="0" applyNumberFormat="1" applyFont="1" applyFill="1" applyBorder="1" applyAlignment="1">
      <alignment horizontal="center" vertical="center" wrapText="1"/>
    </xf>
    <xf numFmtId="2" fontId="29" fillId="24" borderId="15" xfId="0" applyNumberFormat="1" applyFont="1" applyFill="1" applyBorder="1" applyAlignment="1">
      <alignment horizontal="center" vertical="center" wrapText="1"/>
    </xf>
    <xf numFmtId="4" fontId="29" fillId="24" borderId="15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1" fillId="24" borderId="0" xfId="0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9" fillId="24" borderId="11" xfId="0" applyFont="1" applyFill="1" applyBorder="1" applyAlignment="1">
      <alignment horizontal="center" vertical="center" wrapText="1"/>
    </xf>
    <xf numFmtId="0" fontId="29" fillId="24" borderId="15" xfId="0" applyFont="1" applyFill="1" applyBorder="1" applyAlignment="1">
      <alignment horizontal="center" vertical="center" wrapText="1"/>
    </xf>
    <xf numFmtId="0" fontId="29" fillId="24" borderId="11" xfId="47" applyNumberFormat="1" applyFont="1" applyFill="1" applyBorder="1" applyAlignment="1">
      <alignment horizontal="center" vertical="center" wrapText="1"/>
    </xf>
    <xf numFmtId="0" fontId="29" fillId="24" borderId="15" xfId="47" applyNumberFormat="1" applyFont="1" applyFill="1" applyBorder="1" applyAlignment="1">
      <alignment horizontal="center" vertical="center" wrapText="1"/>
    </xf>
    <xf numFmtId="4" fontId="29" fillId="24" borderId="11" xfId="47" applyNumberFormat="1" applyFont="1" applyFill="1" applyBorder="1" applyAlignment="1">
      <alignment horizontal="center" vertical="center" wrapText="1"/>
    </xf>
    <xf numFmtId="4" fontId="29" fillId="24" borderId="15" xfId="47" applyNumberFormat="1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horizontal="center" vertical="center"/>
    </xf>
    <xf numFmtId="0" fontId="27" fillId="24" borderId="12" xfId="0" applyFont="1" applyFill="1" applyBorder="1" applyAlignment="1">
      <alignment horizontal="center" vertical="center"/>
    </xf>
    <xf numFmtId="0" fontId="27" fillId="24" borderId="13" xfId="0" applyFont="1" applyFill="1" applyBorder="1" applyAlignment="1">
      <alignment horizontal="center" vertical="center"/>
    </xf>
    <xf numFmtId="49" fontId="27" fillId="24" borderId="16" xfId="0" applyNumberFormat="1" applyFont="1" applyFill="1" applyBorder="1" applyAlignment="1">
      <alignment horizontal="center" vertical="center" wrapText="1"/>
    </xf>
    <xf numFmtId="49" fontId="27" fillId="24" borderId="12" xfId="0" applyNumberFormat="1" applyFont="1" applyFill="1" applyBorder="1" applyAlignment="1">
      <alignment horizontal="center" vertical="center" wrapText="1"/>
    </xf>
    <xf numFmtId="49" fontId="27" fillId="24" borderId="13" xfId="0" applyNumberFormat="1" applyFont="1" applyFill="1" applyBorder="1" applyAlignment="1">
      <alignment horizontal="center" vertical="center" wrapText="1"/>
    </xf>
    <xf numFmtId="14" fontId="29" fillId="24" borderId="11" xfId="47" applyNumberFormat="1" applyFont="1" applyFill="1" applyBorder="1" applyAlignment="1">
      <alignment horizontal="center" vertical="center" wrapText="1"/>
    </xf>
    <xf numFmtId="0" fontId="31" fillId="24" borderId="0" xfId="0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49" fontId="27" fillId="24" borderId="10" xfId="0" applyNumberFormat="1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49" fontId="27" fillId="24" borderId="11" xfId="0" applyNumberFormat="1" applyFont="1" applyFill="1" applyBorder="1" applyAlignment="1">
      <alignment horizontal="center" vertical="center" wrapText="1"/>
    </xf>
    <xf numFmtId="49" fontId="27" fillId="24" borderId="14" xfId="0" applyNumberFormat="1" applyFont="1" applyFill="1" applyBorder="1" applyAlignment="1">
      <alignment horizontal="center" vertical="center" wrapText="1"/>
    </xf>
    <xf numFmtId="49" fontId="27" fillId="24" borderId="15" xfId="0" applyNumberFormat="1" applyFont="1" applyFill="1" applyBorder="1" applyAlignment="1">
      <alignment horizontal="center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0" fontId="27" fillId="24" borderId="15" xfId="0" applyFont="1" applyFill="1" applyBorder="1" applyAlignment="1">
      <alignment horizontal="center" vertical="center" wrapText="1"/>
    </xf>
    <xf numFmtId="0" fontId="31" fillId="24" borderId="10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/>
    </xf>
    <xf numFmtId="49" fontId="29" fillId="24" borderId="16" xfId="0" applyNumberFormat="1" applyFont="1" applyFill="1" applyBorder="1" applyAlignment="1">
      <alignment horizontal="center" vertical="center" wrapText="1"/>
    </xf>
    <xf numFmtId="49" fontId="29" fillId="24" borderId="12" xfId="0" applyNumberFormat="1" applyFont="1" applyFill="1" applyBorder="1" applyAlignment="1">
      <alignment horizontal="center" vertical="center" wrapText="1"/>
    </xf>
    <xf numFmtId="49" fontId="29" fillId="24" borderId="13" xfId="0" applyNumberFormat="1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49" fontId="29" fillId="0" borderId="11" xfId="0" applyNumberFormat="1" applyFont="1" applyFill="1" applyBorder="1" applyAlignment="1">
      <alignment horizontal="center" vertical="center" wrapText="1"/>
    </xf>
    <xf numFmtId="49" fontId="29" fillId="0" borderId="15" xfId="0" applyNumberFormat="1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4" fontId="29" fillId="0" borderId="11" xfId="0" applyNumberFormat="1" applyFont="1" applyFill="1" applyBorder="1" applyAlignment="1">
      <alignment horizontal="center" vertical="center"/>
    </xf>
    <xf numFmtId="4" fontId="29" fillId="0" borderId="15" xfId="0" applyNumberFormat="1" applyFont="1" applyFill="1" applyBorder="1" applyAlignment="1">
      <alignment horizontal="center" vertical="center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2 2_Отчет на 30.06.2010_НчТЭЦ3_Обр2" xfId="38"/>
    <cellStyle name="Обычный 3" xfId="39"/>
    <cellStyle name="Обычный 3 2" xfId="40"/>
    <cellStyle name="Обычный 3 2 3" xfId="41"/>
    <cellStyle name="Обычный 3 3" xfId="42"/>
    <cellStyle name="Обычный 4" xfId="43"/>
    <cellStyle name="Обычный 5" xfId="44"/>
    <cellStyle name="Обычный 5 2" xfId="45"/>
    <cellStyle name="Обычный 5 2 2" xfId="46"/>
    <cellStyle name="Обычный 56" xfId="47"/>
    <cellStyle name="Плохой" xfId="48" builtinId="27" customBuiltin="1"/>
    <cellStyle name="Пояснение" xfId="49" builtinId="53" customBuiltin="1"/>
    <cellStyle name="Примечание" xfId="50" builtinId="10" customBuiltin="1"/>
    <cellStyle name="Связанная ячейка" xfId="51" builtinId="24" customBuiltin="1"/>
    <cellStyle name="Стиль 1" xfId="52"/>
    <cellStyle name="Текст предупреждения" xfId="53" builtinId="11" customBuiltin="1"/>
    <cellStyle name="Хороший" xfId="54" builtinId="26" customBuiltin="1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09"/>
  <sheetViews>
    <sheetView tabSelected="1" view="pageBreakPreview" zoomScale="85" zoomScaleNormal="85" zoomScaleSheetLayoutView="85" workbookViewId="0">
      <pane ySplit="13" topLeftCell="A14" activePane="bottomLeft" state="frozen"/>
      <selection pane="bottomLeft" activeCell="AC500" sqref="AC500"/>
    </sheetView>
  </sheetViews>
  <sheetFormatPr defaultRowHeight="18"/>
  <cols>
    <col min="1" max="1" width="13" style="5" customWidth="1"/>
    <col min="2" max="2" width="36.7109375" style="5" customWidth="1"/>
    <col min="3" max="3" width="40.140625" style="5" customWidth="1"/>
    <col min="4" max="4" width="70.7109375" style="5" customWidth="1"/>
    <col min="5" max="5" width="16.140625" style="5" customWidth="1"/>
    <col min="6" max="6" width="9.140625" style="5" customWidth="1"/>
    <col min="7" max="7" width="13.140625" style="5" customWidth="1"/>
    <col min="8" max="8" width="12.85546875" style="5" customWidth="1"/>
    <col min="9" max="9" width="10.42578125" style="5" customWidth="1"/>
    <col min="10" max="10" width="10.85546875" style="5" customWidth="1"/>
    <col min="11" max="11" width="24" style="52" customWidth="1"/>
    <col min="12" max="12" width="12.5703125" style="5" customWidth="1"/>
    <col min="13" max="14" width="21.28515625" style="85" customWidth="1"/>
    <col min="15" max="15" width="21.28515625" style="93" customWidth="1"/>
    <col min="16" max="18" width="21.28515625" style="5" customWidth="1"/>
    <col min="19" max="30" width="17.28515625" style="5" customWidth="1"/>
    <col min="31" max="31" width="28" style="5" customWidth="1"/>
    <col min="32" max="32" width="9.140625" style="5" customWidth="1"/>
    <col min="33" max="33" width="0.28515625" style="5" customWidth="1"/>
    <col min="34" max="38" width="9.140625" style="5"/>
    <col min="39" max="49" width="0.5703125" style="5" customWidth="1"/>
    <col min="50" max="16384" width="9.140625" style="5"/>
  </cols>
  <sheetData>
    <row r="1" spans="1:32" ht="18.75">
      <c r="A1" s="4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79"/>
      <c r="N1" s="79"/>
      <c r="O1" s="86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ht="18.7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80"/>
      <c r="N2" s="80"/>
      <c r="O2" s="87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18.75">
      <c r="A3" s="6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80"/>
      <c r="N3" s="80"/>
      <c r="O3" s="87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>
      <c r="A4" s="122" t="s">
        <v>1829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</row>
    <row r="5" spans="1:32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</row>
    <row r="6" spans="1:32" ht="18.75">
      <c r="A6" s="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79"/>
      <c r="N6" s="79"/>
      <c r="O6" s="86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3"/>
    </row>
    <row r="7" spans="1:32" ht="25.5" customHeight="1">
      <c r="A7" s="123" t="s">
        <v>0</v>
      </c>
      <c r="B7" s="123" t="s">
        <v>5</v>
      </c>
      <c r="C7" s="123" t="s">
        <v>11</v>
      </c>
      <c r="D7" s="123" t="s">
        <v>10</v>
      </c>
      <c r="E7" s="123" t="s">
        <v>1</v>
      </c>
      <c r="F7" s="123"/>
      <c r="G7" s="123"/>
      <c r="H7" s="123"/>
      <c r="I7" s="124" t="s">
        <v>8</v>
      </c>
      <c r="J7" s="124" t="s">
        <v>9</v>
      </c>
      <c r="K7" s="124" t="s">
        <v>27</v>
      </c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</row>
    <row r="8" spans="1:32" ht="12.75" customHeight="1">
      <c r="A8" s="123"/>
      <c r="B8" s="123"/>
      <c r="C8" s="123"/>
      <c r="D8" s="123"/>
      <c r="E8" s="124" t="s">
        <v>17</v>
      </c>
      <c r="F8" s="124" t="s">
        <v>6</v>
      </c>
      <c r="G8" s="124" t="s">
        <v>2</v>
      </c>
      <c r="H8" s="124"/>
      <c r="I8" s="124"/>
      <c r="J8" s="124"/>
      <c r="K8" s="130" t="s">
        <v>3</v>
      </c>
      <c r="L8" s="130" t="s">
        <v>12</v>
      </c>
      <c r="M8" s="81"/>
      <c r="N8" s="81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5"/>
      <c r="AE8" s="123" t="s">
        <v>4</v>
      </c>
      <c r="AF8" s="124" t="s">
        <v>7</v>
      </c>
    </row>
    <row r="9" spans="1:32" ht="12.75" customHeight="1">
      <c r="A9" s="123"/>
      <c r="B9" s="123"/>
      <c r="C9" s="123"/>
      <c r="D9" s="123"/>
      <c r="E9" s="124"/>
      <c r="F9" s="124"/>
      <c r="G9" s="124" t="s">
        <v>15</v>
      </c>
      <c r="H9" s="124" t="s">
        <v>16</v>
      </c>
      <c r="I9" s="124"/>
      <c r="J9" s="124"/>
      <c r="K9" s="131"/>
      <c r="L9" s="131"/>
      <c r="M9" s="133">
        <v>2015</v>
      </c>
      <c r="N9" s="133">
        <v>2016</v>
      </c>
      <c r="O9" s="126" t="s">
        <v>14</v>
      </c>
      <c r="P9" s="125" t="s">
        <v>19</v>
      </c>
      <c r="Q9" s="127" t="s">
        <v>20</v>
      </c>
      <c r="R9" s="127" t="s">
        <v>21</v>
      </c>
      <c r="S9" s="127" t="s">
        <v>22</v>
      </c>
      <c r="T9" s="127" t="s">
        <v>23</v>
      </c>
      <c r="U9" s="127" t="s">
        <v>24</v>
      </c>
      <c r="V9" s="127" t="s">
        <v>25</v>
      </c>
      <c r="W9" s="127" t="s">
        <v>26</v>
      </c>
      <c r="X9" s="136">
        <v>2026</v>
      </c>
      <c r="Y9" s="136">
        <v>2027</v>
      </c>
      <c r="Z9" s="136">
        <v>2028</v>
      </c>
      <c r="AA9" s="136">
        <v>2029</v>
      </c>
      <c r="AB9" s="136">
        <v>2030</v>
      </c>
      <c r="AC9" s="136">
        <v>2031</v>
      </c>
      <c r="AD9" s="136">
        <v>2032</v>
      </c>
      <c r="AE9" s="123"/>
      <c r="AF9" s="124"/>
    </row>
    <row r="10" spans="1:32" ht="12.75" customHeight="1">
      <c r="A10" s="123"/>
      <c r="B10" s="123"/>
      <c r="C10" s="123"/>
      <c r="D10" s="123"/>
      <c r="E10" s="124"/>
      <c r="F10" s="124"/>
      <c r="G10" s="124"/>
      <c r="H10" s="124"/>
      <c r="I10" s="124"/>
      <c r="J10" s="124"/>
      <c r="K10" s="131"/>
      <c r="L10" s="131"/>
      <c r="M10" s="133"/>
      <c r="N10" s="133"/>
      <c r="O10" s="126"/>
      <c r="P10" s="125"/>
      <c r="Q10" s="128"/>
      <c r="R10" s="128"/>
      <c r="S10" s="128"/>
      <c r="T10" s="128"/>
      <c r="U10" s="128"/>
      <c r="V10" s="128"/>
      <c r="W10" s="128"/>
      <c r="X10" s="136"/>
      <c r="Y10" s="136"/>
      <c r="Z10" s="136"/>
      <c r="AA10" s="136"/>
      <c r="AB10" s="136"/>
      <c r="AC10" s="136"/>
      <c r="AD10" s="136"/>
      <c r="AE10" s="123"/>
      <c r="AF10" s="124"/>
    </row>
    <row r="11" spans="1:32" ht="12.75" customHeight="1">
      <c r="A11" s="123"/>
      <c r="B11" s="123"/>
      <c r="C11" s="123"/>
      <c r="D11" s="123"/>
      <c r="E11" s="124"/>
      <c r="F11" s="124"/>
      <c r="G11" s="124"/>
      <c r="H11" s="124"/>
      <c r="I11" s="124"/>
      <c r="J11" s="124"/>
      <c r="K11" s="131"/>
      <c r="L11" s="131"/>
      <c r="M11" s="133"/>
      <c r="N11" s="133"/>
      <c r="O11" s="126"/>
      <c r="P11" s="125"/>
      <c r="Q11" s="128"/>
      <c r="R11" s="128"/>
      <c r="S11" s="128"/>
      <c r="T11" s="128"/>
      <c r="U11" s="128"/>
      <c r="V11" s="128"/>
      <c r="W11" s="128"/>
      <c r="X11" s="136"/>
      <c r="Y11" s="136"/>
      <c r="Z11" s="136"/>
      <c r="AA11" s="136"/>
      <c r="AB11" s="136"/>
      <c r="AC11" s="136"/>
      <c r="AD11" s="136"/>
      <c r="AE11" s="123"/>
      <c r="AF11" s="124"/>
    </row>
    <row r="12" spans="1:32" ht="35.25" customHeight="1">
      <c r="A12" s="123"/>
      <c r="B12" s="123"/>
      <c r="C12" s="123"/>
      <c r="D12" s="123"/>
      <c r="E12" s="124"/>
      <c r="F12" s="124"/>
      <c r="G12" s="124"/>
      <c r="H12" s="124"/>
      <c r="I12" s="124"/>
      <c r="J12" s="124"/>
      <c r="K12" s="132"/>
      <c r="L12" s="132"/>
      <c r="M12" s="133"/>
      <c r="N12" s="133"/>
      <c r="O12" s="126"/>
      <c r="P12" s="125"/>
      <c r="Q12" s="129"/>
      <c r="R12" s="129"/>
      <c r="S12" s="129"/>
      <c r="T12" s="129"/>
      <c r="U12" s="129"/>
      <c r="V12" s="129"/>
      <c r="W12" s="129"/>
      <c r="X12" s="136"/>
      <c r="Y12" s="136"/>
      <c r="Z12" s="136"/>
      <c r="AA12" s="136"/>
      <c r="AB12" s="136"/>
      <c r="AC12" s="136"/>
      <c r="AD12" s="136"/>
      <c r="AE12" s="123"/>
      <c r="AF12" s="124"/>
    </row>
    <row r="13" spans="1:32" ht="12.75" customHeight="1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2"/>
      <c r="N13" s="82"/>
      <c r="O13" s="55">
        <v>15</v>
      </c>
      <c r="P13" s="8">
        <v>16</v>
      </c>
      <c r="Q13" s="8">
        <f>P13+1</f>
        <v>17</v>
      </c>
      <c r="R13" s="8">
        <f t="shared" ref="R13:AF13" si="0">Q13+1</f>
        <v>18</v>
      </c>
      <c r="S13" s="8">
        <f t="shared" si="0"/>
        <v>19</v>
      </c>
      <c r="T13" s="8">
        <f t="shared" si="0"/>
        <v>20</v>
      </c>
      <c r="U13" s="8">
        <f t="shared" si="0"/>
        <v>21</v>
      </c>
      <c r="V13" s="8">
        <f t="shared" si="0"/>
        <v>22</v>
      </c>
      <c r="W13" s="8">
        <f t="shared" si="0"/>
        <v>23</v>
      </c>
      <c r="X13" s="8">
        <f t="shared" si="0"/>
        <v>24</v>
      </c>
      <c r="Y13" s="8">
        <f t="shared" si="0"/>
        <v>25</v>
      </c>
      <c r="Z13" s="8">
        <f t="shared" si="0"/>
        <v>26</v>
      </c>
      <c r="AA13" s="8">
        <f t="shared" si="0"/>
        <v>27</v>
      </c>
      <c r="AB13" s="8">
        <f t="shared" si="0"/>
        <v>28</v>
      </c>
      <c r="AC13" s="8">
        <f t="shared" si="0"/>
        <v>29</v>
      </c>
      <c r="AD13" s="8">
        <f t="shared" si="0"/>
        <v>30</v>
      </c>
      <c r="AE13" s="8">
        <f t="shared" si="0"/>
        <v>31</v>
      </c>
      <c r="AF13" s="8">
        <f t="shared" si="0"/>
        <v>32</v>
      </c>
    </row>
    <row r="14" spans="1:32" s="9" customFormat="1" ht="15">
      <c r="A14" s="118" t="s">
        <v>28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20"/>
    </row>
    <row r="15" spans="1:32" s="9" customFormat="1" ht="15">
      <c r="A15" s="137" t="s">
        <v>29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9"/>
    </row>
    <row r="16" spans="1:32" s="53" customFormat="1" ht="55.5" customHeight="1">
      <c r="A16" s="56" t="s">
        <v>976</v>
      </c>
      <c r="B16" s="57" t="s">
        <v>924</v>
      </c>
      <c r="C16" s="58" t="s">
        <v>925</v>
      </c>
      <c r="D16" s="58" t="s">
        <v>949</v>
      </c>
      <c r="E16" s="58" t="s">
        <v>18</v>
      </c>
      <c r="F16" s="58" t="s">
        <v>36</v>
      </c>
      <c r="G16" s="58">
        <v>0</v>
      </c>
      <c r="H16" s="59">
        <v>0.53</v>
      </c>
      <c r="I16" s="60" t="s">
        <v>1640</v>
      </c>
      <c r="J16" s="60" t="s">
        <v>1640</v>
      </c>
      <c r="K16" s="61">
        <f>AE16</f>
        <v>2660</v>
      </c>
      <c r="L16" s="61">
        <v>0</v>
      </c>
      <c r="M16" s="61">
        <v>2660</v>
      </c>
      <c r="N16" s="61">
        <v>0</v>
      </c>
      <c r="O16" s="61">
        <v>0</v>
      </c>
      <c r="P16" s="61">
        <v>0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0</v>
      </c>
      <c r="W16" s="61">
        <v>0</v>
      </c>
      <c r="X16" s="61">
        <v>0</v>
      </c>
      <c r="Y16" s="61">
        <v>0</v>
      </c>
      <c r="Z16" s="61">
        <v>0</v>
      </c>
      <c r="AA16" s="61">
        <v>0</v>
      </c>
      <c r="AB16" s="61">
        <v>0</v>
      </c>
      <c r="AC16" s="61">
        <v>0</v>
      </c>
      <c r="AD16" s="61">
        <v>0</v>
      </c>
      <c r="AE16" s="61">
        <f>SUM(M16:AD16)</f>
        <v>2660</v>
      </c>
      <c r="AF16" s="61">
        <v>0</v>
      </c>
    </row>
    <row r="17" spans="1:32" s="53" customFormat="1" ht="49.5" customHeight="1">
      <c r="A17" s="56" t="s">
        <v>977</v>
      </c>
      <c r="B17" s="57" t="s">
        <v>924</v>
      </c>
      <c r="C17" s="58" t="s">
        <v>925</v>
      </c>
      <c r="D17" s="58" t="s">
        <v>1641</v>
      </c>
      <c r="E17" s="58" t="s">
        <v>18</v>
      </c>
      <c r="F17" s="58" t="s">
        <v>36</v>
      </c>
      <c r="G17" s="58">
        <v>0</v>
      </c>
      <c r="H17" s="59">
        <v>0.189</v>
      </c>
      <c r="I17" s="60" t="s">
        <v>1640</v>
      </c>
      <c r="J17" s="60" t="s">
        <v>1640</v>
      </c>
      <c r="K17" s="61">
        <f t="shared" ref="K17:K80" si="1">AE17</f>
        <v>1626.49</v>
      </c>
      <c r="L17" s="61">
        <v>0</v>
      </c>
      <c r="M17" s="61">
        <v>1626.49</v>
      </c>
      <c r="N17" s="61">
        <v>0</v>
      </c>
      <c r="O17" s="61">
        <v>0</v>
      </c>
      <c r="P17" s="61">
        <v>0</v>
      </c>
      <c r="Q17" s="61">
        <v>0</v>
      </c>
      <c r="R17" s="61">
        <v>0</v>
      </c>
      <c r="S17" s="61">
        <v>0</v>
      </c>
      <c r="T17" s="61">
        <v>0</v>
      </c>
      <c r="U17" s="61">
        <v>0</v>
      </c>
      <c r="V17" s="61">
        <v>0</v>
      </c>
      <c r="W17" s="61">
        <v>0</v>
      </c>
      <c r="X17" s="61">
        <v>0</v>
      </c>
      <c r="Y17" s="61">
        <v>0</v>
      </c>
      <c r="Z17" s="61">
        <v>0</v>
      </c>
      <c r="AA17" s="61">
        <v>0</v>
      </c>
      <c r="AB17" s="61">
        <v>0</v>
      </c>
      <c r="AC17" s="61">
        <v>0</v>
      </c>
      <c r="AD17" s="61">
        <v>0</v>
      </c>
      <c r="AE17" s="61">
        <f t="shared" ref="AE17:AE80" si="2">SUM(M17:AD17)</f>
        <v>1626.49</v>
      </c>
      <c r="AF17" s="61">
        <v>0</v>
      </c>
    </row>
    <row r="18" spans="1:32" s="53" customFormat="1" ht="42.75" customHeight="1">
      <c r="A18" s="56" t="s">
        <v>978</v>
      </c>
      <c r="B18" s="57" t="s">
        <v>924</v>
      </c>
      <c r="C18" s="58" t="s">
        <v>925</v>
      </c>
      <c r="D18" s="58" t="s">
        <v>1642</v>
      </c>
      <c r="E18" s="58" t="s">
        <v>18</v>
      </c>
      <c r="F18" s="58" t="s">
        <v>36</v>
      </c>
      <c r="G18" s="58">
        <v>0</v>
      </c>
      <c r="H18" s="59">
        <v>1.25</v>
      </c>
      <c r="I18" s="60" t="s">
        <v>1640</v>
      </c>
      <c r="J18" s="60" t="s">
        <v>1640</v>
      </c>
      <c r="K18" s="61">
        <f t="shared" si="1"/>
        <v>1694.96</v>
      </c>
      <c r="L18" s="61">
        <v>0</v>
      </c>
      <c r="M18" s="61">
        <v>1694.96</v>
      </c>
      <c r="N18" s="61">
        <v>0</v>
      </c>
      <c r="O18" s="61">
        <v>0</v>
      </c>
      <c r="P18" s="61">
        <v>0</v>
      </c>
      <c r="Q18" s="61">
        <v>0</v>
      </c>
      <c r="R18" s="61">
        <v>0</v>
      </c>
      <c r="S18" s="61">
        <v>0</v>
      </c>
      <c r="T18" s="61">
        <v>0</v>
      </c>
      <c r="U18" s="61">
        <v>0</v>
      </c>
      <c r="V18" s="61">
        <v>0</v>
      </c>
      <c r="W18" s="61">
        <v>0</v>
      </c>
      <c r="X18" s="61">
        <v>0</v>
      </c>
      <c r="Y18" s="61">
        <v>0</v>
      </c>
      <c r="Z18" s="61">
        <v>0</v>
      </c>
      <c r="AA18" s="61">
        <v>0</v>
      </c>
      <c r="AB18" s="61">
        <v>0</v>
      </c>
      <c r="AC18" s="61">
        <v>0</v>
      </c>
      <c r="AD18" s="61">
        <v>0</v>
      </c>
      <c r="AE18" s="61">
        <f t="shared" si="2"/>
        <v>1694.96</v>
      </c>
      <c r="AF18" s="61">
        <v>0</v>
      </c>
    </row>
    <row r="19" spans="1:32" s="53" customFormat="1" ht="150">
      <c r="A19" s="56" t="s">
        <v>979</v>
      </c>
      <c r="B19" s="57" t="s">
        <v>1643</v>
      </c>
      <c r="C19" s="58" t="s">
        <v>13</v>
      </c>
      <c r="D19" s="58" t="s">
        <v>1644</v>
      </c>
      <c r="E19" s="58" t="s">
        <v>928</v>
      </c>
      <c r="F19" s="58" t="s">
        <v>929</v>
      </c>
      <c r="G19" s="58" t="s">
        <v>1645</v>
      </c>
      <c r="H19" s="58" t="s">
        <v>1646</v>
      </c>
      <c r="I19" s="56" t="s">
        <v>1640</v>
      </c>
      <c r="J19" s="56" t="s">
        <v>1640</v>
      </c>
      <c r="K19" s="61">
        <f t="shared" si="1"/>
        <v>1500</v>
      </c>
      <c r="L19" s="61">
        <v>0</v>
      </c>
      <c r="M19" s="61">
        <v>1500</v>
      </c>
      <c r="N19" s="61">
        <v>0</v>
      </c>
      <c r="O19" s="61">
        <v>0</v>
      </c>
      <c r="P19" s="61">
        <v>0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61">
        <v>0</v>
      </c>
      <c r="X19" s="61">
        <v>0</v>
      </c>
      <c r="Y19" s="61">
        <v>0</v>
      </c>
      <c r="Z19" s="61">
        <v>0</v>
      </c>
      <c r="AA19" s="61">
        <v>0</v>
      </c>
      <c r="AB19" s="61">
        <v>0</v>
      </c>
      <c r="AC19" s="61">
        <v>0</v>
      </c>
      <c r="AD19" s="61">
        <v>0</v>
      </c>
      <c r="AE19" s="61">
        <f t="shared" si="2"/>
        <v>1500</v>
      </c>
      <c r="AF19" s="61">
        <v>0</v>
      </c>
    </row>
    <row r="20" spans="1:32" s="53" customFormat="1" ht="66" customHeight="1">
      <c r="A20" s="56" t="s">
        <v>980</v>
      </c>
      <c r="B20" s="57" t="s">
        <v>1647</v>
      </c>
      <c r="C20" s="58" t="s">
        <v>925</v>
      </c>
      <c r="D20" s="58" t="s">
        <v>1648</v>
      </c>
      <c r="E20" s="58" t="s">
        <v>18</v>
      </c>
      <c r="F20" s="58" t="s">
        <v>36</v>
      </c>
      <c r="G20" s="58">
        <v>0</v>
      </c>
      <c r="H20" s="59">
        <v>0.17</v>
      </c>
      <c r="I20" s="60" t="s">
        <v>1640</v>
      </c>
      <c r="J20" s="60" t="s">
        <v>1640</v>
      </c>
      <c r="K20" s="61">
        <f t="shared" si="1"/>
        <v>340</v>
      </c>
      <c r="L20" s="61">
        <v>0</v>
      </c>
      <c r="M20" s="61">
        <v>340</v>
      </c>
      <c r="N20" s="61">
        <v>0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61">
        <v>0</v>
      </c>
      <c r="Z20" s="61">
        <v>0</v>
      </c>
      <c r="AA20" s="61">
        <v>0</v>
      </c>
      <c r="AB20" s="61">
        <v>0</v>
      </c>
      <c r="AC20" s="61">
        <v>0</v>
      </c>
      <c r="AD20" s="61">
        <v>0</v>
      </c>
      <c r="AE20" s="61">
        <f t="shared" si="2"/>
        <v>340</v>
      </c>
      <c r="AF20" s="61">
        <v>0</v>
      </c>
    </row>
    <row r="21" spans="1:32" s="53" customFormat="1" ht="165" customHeight="1">
      <c r="A21" s="56" t="s">
        <v>981</v>
      </c>
      <c r="B21" s="57" t="s">
        <v>1649</v>
      </c>
      <c r="C21" s="58" t="s">
        <v>13</v>
      </c>
      <c r="D21" s="58" t="s">
        <v>1650</v>
      </c>
      <c r="E21" s="58" t="s">
        <v>928</v>
      </c>
      <c r="F21" s="58" t="s">
        <v>929</v>
      </c>
      <c r="G21" s="58" t="s">
        <v>1651</v>
      </c>
      <c r="H21" s="58" t="s">
        <v>1652</v>
      </c>
      <c r="I21" s="56" t="s">
        <v>1640</v>
      </c>
      <c r="J21" s="56" t="s">
        <v>1640</v>
      </c>
      <c r="K21" s="61">
        <f t="shared" si="1"/>
        <v>940</v>
      </c>
      <c r="L21" s="61">
        <v>0</v>
      </c>
      <c r="M21" s="61">
        <v>940</v>
      </c>
      <c r="N21" s="61">
        <v>0</v>
      </c>
      <c r="O21" s="61">
        <v>0</v>
      </c>
      <c r="P21" s="61">
        <v>0</v>
      </c>
      <c r="Q21" s="61">
        <v>0</v>
      </c>
      <c r="R21" s="61">
        <v>0</v>
      </c>
      <c r="S21" s="61">
        <v>0</v>
      </c>
      <c r="T21" s="61">
        <v>0</v>
      </c>
      <c r="U21" s="61">
        <v>0</v>
      </c>
      <c r="V21" s="61">
        <v>0</v>
      </c>
      <c r="W21" s="61">
        <v>0</v>
      </c>
      <c r="X21" s="61">
        <v>0</v>
      </c>
      <c r="Y21" s="61">
        <v>0</v>
      </c>
      <c r="Z21" s="61">
        <v>0</v>
      </c>
      <c r="AA21" s="61">
        <v>0</v>
      </c>
      <c r="AB21" s="61">
        <v>0</v>
      </c>
      <c r="AC21" s="61">
        <v>0</v>
      </c>
      <c r="AD21" s="61">
        <v>0</v>
      </c>
      <c r="AE21" s="61">
        <f t="shared" si="2"/>
        <v>940</v>
      </c>
      <c r="AF21" s="61">
        <v>0</v>
      </c>
    </row>
    <row r="22" spans="1:32" s="53" customFormat="1" ht="163.5" customHeight="1">
      <c r="A22" s="56" t="s">
        <v>982</v>
      </c>
      <c r="B22" s="57" t="s">
        <v>1653</v>
      </c>
      <c r="C22" s="58" t="s">
        <v>13</v>
      </c>
      <c r="D22" s="58" t="s">
        <v>1654</v>
      </c>
      <c r="E22" s="58" t="s">
        <v>928</v>
      </c>
      <c r="F22" s="58" t="s">
        <v>929</v>
      </c>
      <c r="G22" s="58" t="s">
        <v>1655</v>
      </c>
      <c r="H22" s="58" t="s">
        <v>1656</v>
      </c>
      <c r="I22" s="56" t="s">
        <v>1640</v>
      </c>
      <c r="J22" s="56" t="s">
        <v>1640</v>
      </c>
      <c r="K22" s="61">
        <f t="shared" si="1"/>
        <v>500</v>
      </c>
      <c r="L22" s="61">
        <v>0</v>
      </c>
      <c r="M22" s="61">
        <v>500</v>
      </c>
      <c r="N22" s="61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61">
        <v>0</v>
      </c>
      <c r="X22" s="61">
        <v>0</v>
      </c>
      <c r="Y22" s="61">
        <v>0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f t="shared" si="2"/>
        <v>500</v>
      </c>
      <c r="AF22" s="61">
        <v>0</v>
      </c>
    </row>
    <row r="23" spans="1:32" s="53" customFormat="1" ht="150">
      <c r="A23" s="56" t="s">
        <v>983</v>
      </c>
      <c r="B23" s="57" t="s">
        <v>1657</v>
      </c>
      <c r="C23" s="58" t="s">
        <v>13</v>
      </c>
      <c r="D23" s="58" t="s">
        <v>1658</v>
      </c>
      <c r="E23" s="58" t="s">
        <v>928</v>
      </c>
      <c r="F23" s="58" t="s">
        <v>929</v>
      </c>
      <c r="G23" s="58" t="s">
        <v>1659</v>
      </c>
      <c r="H23" s="58" t="s">
        <v>1660</v>
      </c>
      <c r="I23" s="56" t="s">
        <v>1640</v>
      </c>
      <c r="J23" s="56" t="s">
        <v>1640</v>
      </c>
      <c r="K23" s="61">
        <f t="shared" si="1"/>
        <v>492</v>
      </c>
      <c r="L23" s="61">
        <v>0</v>
      </c>
      <c r="M23" s="61">
        <v>492</v>
      </c>
      <c r="N23" s="61">
        <v>0</v>
      </c>
      <c r="O23" s="61">
        <v>0</v>
      </c>
      <c r="P23" s="61">
        <v>0</v>
      </c>
      <c r="Q23" s="61">
        <v>0</v>
      </c>
      <c r="R23" s="61">
        <v>0</v>
      </c>
      <c r="S23" s="61">
        <v>0</v>
      </c>
      <c r="T23" s="61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  <c r="AA23" s="61">
        <v>0</v>
      </c>
      <c r="AB23" s="61">
        <v>0</v>
      </c>
      <c r="AC23" s="61">
        <v>0</v>
      </c>
      <c r="AD23" s="61">
        <v>0</v>
      </c>
      <c r="AE23" s="61">
        <f t="shared" si="2"/>
        <v>492</v>
      </c>
      <c r="AF23" s="61">
        <v>0</v>
      </c>
    </row>
    <row r="24" spans="1:32" s="53" customFormat="1" ht="150">
      <c r="A24" s="56" t="s">
        <v>984</v>
      </c>
      <c r="B24" s="57" t="s">
        <v>1661</v>
      </c>
      <c r="C24" s="58" t="s">
        <v>13</v>
      </c>
      <c r="D24" s="58" t="s">
        <v>1662</v>
      </c>
      <c r="E24" s="58" t="s">
        <v>928</v>
      </c>
      <c r="F24" s="58" t="s">
        <v>929</v>
      </c>
      <c r="G24" s="58" t="s">
        <v>1663</v>
      </c>
      <c r="H24" s="58" t="s">
        <v>1664</v>
      </c>
      <c r="I24" s="56" t="s">
        <v>1640</v>
      </c>
      <c r="J24" s="56" t="s">
        <v>1640</v>
      </c>
      <c r="K24" s="61">
        <f t="shared" si="1"/>
        <v>1670</v>
      </c>
      <c r="L24" s="61">
        <v>0</v>
      </c>
      <c r="M24" s="61">
        <v>1670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  <c r="AA24" s="61">
        <v>0</v>
      </c>
      <c r="AB24" s="61">
        <v>0</v>
      </c>
      <c r="AC24" s="61">
        <v>0</v>
      </c>
      <c r="AD24" s="61">
        <v>0</v>
      </c>
      <c r="AE24" s="61">
        <f t="shared" si="2"/>
        <v>1670</v>
      </c>
      <c r="AF24" s="61">
        <v>0</v>
      </c>
    </row>
    <row r="25" spans="1:32" s="53" customFormat="1" ht="150">
      <c r="A25" s="56" t="s">
        <v>985</v>
      </c>
      <c r="B25" s="57" t="s">
        <v>1665</v>
      </c>
      <c r="C25" s="58" t="s">
        <v>13</v>
      </c>
      <c r="D25" s="58" t="s">
        <v>1662</v>
      </c>
      <c r="E25" s="58" t="s">
        <v>928</v>
      </c>
      <c r="F25" s="58" t="s">
        <v>929</v>
      </c>
      <c r="G25" s="58" t="s">
        <v>1666</v>
      </c>
      <c r="H25" s="58" t="s">
        <v>1667</v>
      </c>
      <c r="I25" s="56" t="s">
        <v>1640</v>
      </c>
      <c r="J25" s="56" t="s">
        <v>1640</v>
      </c>
      <c r="K25" s="61">
        <f t="shared" si="1"/>
        <v>465</v>
      </c>
      <c r="L25" s="61">
        <v>0</v>
      </c>
      <c r="M25" s="61">
        <v>465</v>
      </c>
      <c r="N25" s="61">
        <v>0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61">
        <v>0</v>
      </c>
      <c r="Z25" s="61">
        <v>0</v>
      </c>
      <c r="AA25" s="61">
        <v>0</v>
      </c>
      <c r="AB25" s="61">
        <v>0</v>
      </c>
      <c r="AC25" s="61">
        <v>0</v>
      </c>
      <c r="AD25" s="61">
        <v>0</v>
      </c>
      <c r="AE25" s="61">
        <f t="shared" si="2"/>
        <v>465</v>
      </c>
      <c r="AF25" s="61">
        <v>0</v>
      </c>
    </row>
    <row r="26" spans="1:32" s="53" customFormat="1" ht="150">
      <c r="A26" s="56" t="s">
        <v>986</v>
      </c>
      <c r="B26" s="57" t="s">
        <v>1668</v>
      </c>
      <c r="C26" s="58" t="s">
        <v>13</v>
      </c>
      <c r="D26" s="58" t="s">
        <v>1662</v>
      </c>
      <c r="E26" s="58" t="s">
        <v>928</v>
      </c>
      <c r="F26" s="58" t="s">
        <v>929</v>
      </c>
      <c r="G26" s="58" t="s">
        <v>1669</v>
      </c>
      <c r="H26" s="58" t="s">
        <v>1670</v>
      </c>
      <c r="I26" s="56" t="s">
        <v>1640</v>
      </c>
      <c r="J26" s="56" t="s">
        <v>1640</v>
      </c>
      <c r="K26" s="61">
        <f t="shared" si="1"/>
        <v>345</v>
      </c>
      <c r="L26" s="61">
        <v>0</v>
      </c>
      <c r="M26" s="61">
        <v>345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f t="shared" si="2"/>
        <v>345</v>
      </c>
      <c r="AF26" s="61">
        <v>0</v>
      </c>
    </row>
    <row r="27" spans="1:32" s="53" customFormat="1" ht="150">
      <c r="A27" s="56" t="s">
        <v>987</v>
      </c>
      <c r="B27" s="57" t="s">
        <v>1671</v>
      </c>
      <c r="C27" s="58" t="s">
        <v>13</v>
      </c>
      <c r="D27" s="58" t="s">
        <v>1672</v>
      </c>
      <c r="E27" s="58" t="s">
        <v>928</v>
      </c>
      <c r="F27" s="58" t="s">
        <v>929</v>
      </c>
      <c r="G27" s="58" t="s">
        <v>1673</v>
      </c>
      <c r="H27" s="58" t="s">
        <v>1674</v>
      </c>
      <c r="I27" s="56" t="s">
        <v>1640</v>
      </c>
      <c r="J27" s="56" t="s">
        <v>1640</v>
      </c>
      <c r="K27" s="61">
        <f t="shared" si="1"/>
        <v>500</v>
      </c>
      <c r="L27" s="61">
        <v>0</v>
      </c>
      <c r="M27" s="61">
        <v>500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  <c r="AA27" s="61">
        <v>0</v>
      </c>
      <c r="AB27" s="61">
        <v>0</v>
      </c>
      <c r="AC27" s="61">
        <v>0</v>
      </c>
      <c r="AD27" s="61">
        <v>0</v>
      </c>
      <c r="AE27" s="61">
        <f t="shared" si="2"/>
        <v>500</v>
      </c>
      <c r="AF27" s="61">
        <v>0</v>
      </c>
    </row>
    <row r="28" spans="1:32" s="53" customFormat="1" ht="150">
      <c r="A28" s="56" t="s">
        <v>988</v>
      </c>
      <c r="B28" s="57" t="s">
        <v>1675</v>
      </c>
      <c r="C28" s="58" t="s">
        <v>13</v>
      </c>
      <c r="D28" s="58" t="s">
        <v>1676</v>
      </c>
      <c r="E28" s="58" t="s">
        <v>928</v>
      </c>
      <c r="F28" s="58" t="s">
        <v>929</v>
      </c>
      <c r="G28" s="58" t="s">
        <v>1677</v>
      </c>
      <c r="H28" s="58" t="s">
        <v>1678</v>
      </c>
      <c r="I28" s="56" t="s">
        <v>1640</v>
      </c>
      <c r="J28" s="56" t="s">
        <v>1640</v>
      </c>
      <c r="K28" s="61">
        <f t="shared" si="1"/>
        <v>3000</v>
      </c>
      <c r="L28" s="61">
        <v>0</v>
      </c>
      <c r="M28" s="61">
        <v>3000</v>
      </c>
      <c r="N28" s="61">
        <v>0</v>
      </c>
      <c r="O28" s="61">
        <v>0</v>
      </c>
      <c r="P28" s="61">
        <v>0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61">
        <v>0</v>
      </c>
      <c r="W28" s="61">
        <v>0</v>
      </c>
      <c r="X28" s="61">
        <v>0</v>
      </c>
      <c r="Y28" s="61">
        <v>0</v>
      </c>
      <c r="Z28" s="61">
        <v>0</v>
      </c>
      <c r="AA28" s="61">
        <v>0</v>
      </c>
      <c r="AB28" s="61">
        <v>0</v>
      </c>
      <c r="AC28" s="61">
        <v>0</v>
      </c>
      <c r="AD28" s="61">
        <v>0</v>
      </c>
      <c r="AE28" s="61">
        <f t="shared" si="2"/>
        <v>3000</v>
      </c>
      <c r="AF28" s="61">
        <v>0</v>
      </c>
    </row>
    <row r="29" spans="1:32" s="53" customFormat="1" ht="150">
      <c r="A29" s="56" t="s">
        <v>989</v>
      </c>
      <c r="B29" s="57" t="s">
        <v>1679</v>
      </c>
      <c r="C29" s="58" t="s">
        <v>13</v>
      </c>
      <c r="D29" s="58" t="s">
        <v>1654</v>
      </c>
      <c r="E29" s="58" t="s">
        <v>928</v>
      </c>
      <c r="F29" s="58" t="s">
        <v>929</v>
      </c>
      <c r="G29" s="58" t="s">
        <v>1680</v>
      </c>
      <c r="H29" s="58" t="s">
        <v>1681</v>
      </c>
      <c r="I29" s="56" t="s">
        <v>1640</v>
      </c>
      <c r="J29" s="56" t="s">
        <v>1640</v>
      </c>
      <c r="K29" s="61">
        <f t="shared" si="1"/>
        <v>1200</v>
      </c>
      <c r="L29" s="61">
        <v>0</v>
      </c>
      <c r="M29" s="61">
        <v>1200</v>
      </c>
      <c r="N29" s="61">
        <v>0</v>
      </c>
      <c r="O29" s="61">
        <v>0</v>
      </c>
      <c r="P29" s="61">
        <v>0</v>
      </c>
      <c r="Q29" s="61">
        <v>0</v>
      </c>
      <c r="R29" s="61">
        <v>0</v>
      </c>
      <c r="S29" s="61">
        <v>0</v>
      </c>
      <c r="T29" s="61">
        <v>0</v>
      </c>
      <c r="U29" s="61">
        <v>0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  <c r="AA29" s="61">
        <v>0</v>
      </c>
      <c r="AB29" s="61">
        <v>0</v>
      </c>
      <c r="AC29" s="61">
        <v>0</v>
      </c>
      <c r="AD29" s="61">
        <v>0</v>
      </c>
      <c r="AE29" s="61">
        <f t="shared" si="2"/>
        <v>1200</v>
      </c>
      <c r="AF29" s="61">
        <v>0</v>
      </c>
    </row>
    <row r="30" spans="1:32" s="53" customFormat="1" ht="30">
      <c r="A30" s="56" t="s">
        <v>990</v>
      </c>
      <c r="B30" s="57" t="s">
        <v>1682</v>
      </c>
      <c r="C30" s="58" t="s">
        <v>925</v>
      </c>
      <c r="D30" s="58" t="s">
        <v>961</v>
      </c>
      <c r="E30" s="58" t="s">
        <v>18</v>
      </c>
      <c r="F30" s="58" t="s">
        <v>36</v>
      </c>
      <c r="G30" s="58">
        <v>0</v>
      </c>
      <c r="H30" s="59">
        <v>1.1000000000000001</v>
      </c>
      <c r="I30" s="60" t="s">
        <v>1683</v>
      </c>
      <c r="J30" s="60" t="s">
        <v>1683</v>
      </c>
      <c r="K30" s="61">
        <f t="shared" si="1"/>
        <v>7469.55</v>
      </c>
      <c r="L30" s="61">
        <v>0</v>
      </c>
      <c r="M30" s="61">
        <v>0</v>
      </c>
      <c r="N30" s="61">
        <v>7469.55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v>0</v>
      </c>
      <c r="X30" s="61">
        <v>0</v>
      </c>
      <c r="Y30" s="61">
        <v>0</v>
      </c>
      <c r="Z30" s="61">
        <v>0</v>
      </c>
      <c r="AA30" s="61">
        <v>0</v>
      </c>
      <c r="AB30" s="61">
        <v>0</v>
      </c>
      <c r="AC30" s="61">
        <v>0</v>
      </c>
      <c r="AD30" s="61">
        <v>0</v>
      </c>
      <c r="AE30" s="61">
        <f t="shared" si="2"/>
        <v>7469.55</v>
      </c>
      <c r="AF30" s="61">
        <v>0</v>
      </c>
    </row>
    <row r="31" spans="1:32" s="53" customFormat="1" ht="150">
      <c r="A31" s="56" t="s">
        <v>991</v>
      </c>
      <c r="B31" s="63" t="s">
        <v>1684</v>
      </c>
      <c r="C31" s="58" t="s">
        <v>13</v>
      </c>
      <c r="D31" s="58" t="s">
        <v>1685</v>
      </c>
      <c r="E31" s="58" t="s">
        <v>928</v>
      </c>
      <c r="F31" s="58" t="s">
        <v>929</v>
      </c>
      <c r="G31" s="58" t="s">
        <v>1686</v>
      </c>
      <c r="H31" s="58" t="s">
        <v>1687</v>
      </c>
      <c r="I31" s="56" t="s">
        <v>1640</v>
      </c>
      <c r="J31" s="56" t="s">
        <v>1640</v>
      </c>
      <c r="K31" s="61">
        <f t="shared" si="1"/>
        <v>2300</v>
      </c>
      <c r="L31" s="61">
        <v>0</v>
      </c>
      <c r="M31" s="61">
        <v>2300</v>
      </c>
      <c r="N31" s="6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61">
        <v>0</v>
      </c>
      <c r="Z31" s="61">
        <v>0</v>
      </c>
      <c r="AA31" s="61">
        <v>0</v>
      </c>
      <c r="AB31" s="61">
        <v>0</v>
      </c>
      <c r="AC31" s="61">
        <v>0</v>
      </c>
      <c r="AD31" s="61">
        <v>0</v>
      </c>
      <c r="AE31" s="61">
        <f t="shared" si="2"/>
        <v>2300</v>
      </c>
      <c r="AF31" s="61">
        <v>0</v>
      </c>
    </row>
    <row r="32" spans="1:32" s="53" customFormat="1" ht="150">
      <c r="A32" s="56" t="s">
        <v>992</v>
      </c>
      <c r="B32" s="63" t="s">
        <v>1688</v>
      </c>
      <c r="C32" s="58" t="s">
        <v>13</v>
      </c>
      <c r="D32" s="58" t="s">
        <v>1689</v>
      </c>
      <c r="E32" s="58" t="s">
        <v>928</v>
      </c>
      <c r="F32" s="58" t="s">
        <v>929</v>
      </c>
      <c r="G32" s="58" t="s">
        <v>1690</v>
      </c>
      <c r="H32" s="58" t="s">
        <v>1691</v>
      </c>
      <c r="I32" s="56" t="s">
        <v>1640</v>
      </c>
      <c r="J32" s="56" t="s">
        <v>1640</v>
      </c>
      <c r="K32" s="61">
        <f t="shared" si="1"/>
        <v>3278.32</v>
      </c>
      <c r="L32" s="61">
        <v>0</v>
      </c>
      <c r="M32" s="61">
        <v>3278.32</v>
      </c>
      <c r="N32" s="61">
        <v>0</v>
      </c>
      <c r="O32" s="61">
        <v>0</v>
      </c>
      <c r="P32" s="61">
        <v>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61">
        <v>0</v>
      </c>
      <c r="W32" s="61">
        <v>0</v>
      </c>
      <c r="X32" s="61">
        <v>0</v>
      </c>
      <c r="Y32" s="61">
        <v>0</v>
      </c>
      <c r="Z32" s="61">
        <v>0</v>
      </c>
      <c r="AA32" s="61">
        <v>0</v>
      </c>
      <c r="AB32" s="61">
        <v>0</v>
      </c>
      <c r="AC32" s="61">
        <v>0</v>
      </c>
      <c r="AD32" s="61">
        <v>0</v>
      </c>
      <c r="AE32" s="61">
        <f t="shared" si="2"/>
        <v>3278.32</v>
      </c>
      <c r="AF32" s="61">
        <v>0</v>
      </c>
    </row>
    <row r="33" spans="1:32" s="53" customFormat="1" ht="150">
      <c r="A33" s="56" t="s">
        <v>993</v>
      </c>
      <c r="B33" s="63" t="s">
        <v>1692</v>
      </c>
      <c r="C33" s="58" t="s">
        <v>13</v>
      </c>
      <c r="D33" s="58" t="s">
        <v>1693</v>
      </c>
      <c r="E33" s="58" t="s">
        <v>928</v>
      </c>
      <c r="F33" s="58" t="s">
        <v>929</v>
      </c>
      <c r="G33" s="58" t="s">
        <v>1694</v>
      </c>
      <c r="H33" s="58" t="s">
        <v>1695</v>
      </c>
      <c r="I33" s="56" t="s">
        <v>1640</v>
      </c>
      <c r="J33" s="56" t="s">
        <v>1640</v>
      </c>
      <c r="K33" s="61">
        <f t="shared" si="1"/>
        <v>1573</v>
      </c>
      <c r="L33" s="61">
        <v>1529.85</v>
      </c>
      <c r="M33" s="61">
        <v>1573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61">
        <v>0</v>
      </c>
      <c r="X33" s="61">
        <v>0</v>
      </c>
      <c r="Y33" s="61">
        <v>0</v>
      </c>
      <c r="Z33" s="61">
        <v>0</v>
      </c>
      <c r="AA33" s="61">
        <v>0</v>
      </c>
      <c r="AB33" s="61">
        <v>0</v>
      </c>
      <c r="AC33" s="61">
        <v>0</v>
      </c>
      <c r="AD33" s="61">
        <v>0</v>
      </c>
      <c r="AE33" s="61">
        <f t="shared" si="2"/>
        <v>1573</v>
      </c>
      <c r="AF33" s="61">
        <v>0</v>
      </c>
    </row>
    <row r="34" spans="1:32" s="53" customFormat="1" ht="318.75" customHeight="1">
      <c r="A34" s="56" t="s">
        <v>994</v>
      </c>
      <c r="B34" s="63" t="s">
        <v>2031</v>
      </c>
      <c r="C34" s="58" t="s">
        <v>13</v>
      </c>
      <c r="D34" s="58" t="s">
        <v>2030</v>
      </c>
      <c r="E34" s="58" t="s">
        <v>928</v>
      </c>
      <c r="F34" s="58" t="s">
        <v>929</v>
      </c>
      <c r="G34" s="58" t="s">
        <v>1696</v>
      </c>
      <c r="H34" s="58" t="s">
        <v>1697</v>
      </c>
      <c r="I34" s="56" t="s">
        <v>1683</v>
      </c>
      <c r="J34" s="56" t="s">
        <v>1683</v>
      </c>
      <c r="K34" s="61">
        <f t="shared" si="1"/>
        <v>26832.64487</v>
      </c>
      <c r="L34" s="61">
        <v>239.7</v>
      </c>
      <c r="M34" s="61">
        <v>0</v>
      </c>
      <c r="N34" s="61">
        <v>26832.64487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f t="shared" si="2"/>
        <v>26832.64487</v>
      </c>
      <c r="AF34" s="61">
        <v>0</v>
      </c>
    </row>
    <row r="35" spans="1:32" s="53" customFormat="1" ht="150">
      <c r="A35" s="56" t="s">
        <v>995</v>
      </c>
      <c r="B35" s="63" t="s">
        <v>1698</v>
      </c>
      <c r="C35" s="58" t="s">
        <v>13</v>
      </c>
      <c r="D35" s="58" t="s">
        <v>1699</v>
      </c>
      <c r="E35" s="58" t="s">
        <v>928</v>
      </c>
      <c r="F35" s="58" t="s">
        <v>929</v>
      </c>
      <c r="G35" s="58" t="s">
        <v>1700</v>
      </c>
      <c r="H35" s="58" t="s">
        <v>1701</v>
      </c>
      <c r="I35" s="56" t="s">
        <v>1640</v>
      </c>
      <c r="J35" s="56" t="s">
        <v>1640</v>
      </c>
      <c r="K35" s="61">
        <f t="shared" si="1"/>
        <v>1573</v>
      </c>
      <c r="L35" s="61">
        <v>0</v>
      </c>
      <c r="M35" s="61">
        <v>1573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61">
        <v>0</v>
      </c>
      <c r="AB35" s="61">
        <v>0</v>
      </c>
      <c r="AC35" s="61">
        <v>0</v>
      </c>
      <c r="AD35" s="61">
        <v>0</v>
      </c>
      <c r="AE35" s="61">
        <f t="shared" si="2"/>
        <v>1573</v>
      </c>
      <c r="AF35" s="61">
        <v>0</v>
      </c>
    </row>
    <row r="36" spans="1:32" s="53" customFormat="1" ht="150">
      <c r="A36" s="56" t="s">
        <v>996</v>
      </c>
      <c r="B36" s="64" t="s">
        <v>1702</v>
      </c>
      <c r="C36" s="58" t="s">
        <v>13</v>
      </c>
      <c r="D36" s="58" t="s">
        <v>1703</v>
      </c>
      <c r="E36" s="58" t="s">
        <v>928</v>
      </c>
      <c r="F36" s="58" t="s">
        <v>929</v>
      </c>
      <c r="G36" s="58" t="s">
        <v>1704</v>
      </c>
      <c r="H36" s="58" t="s">
        <v>1705</v>
      </c>
      <c r="I36" s="56" t="s">
        <v>1640</v>
      </c>
      <c r="J36" s="56" t="s">
        <v>1640</v>
      </c>
      <c r="K36" s="61">
        <f t="shared" si="1"/>
        <v>750</v>
      </c>
      <c r="L36" s="61">
        <v>0</v>
      </c>
      <c r="M36" s="61">
        <v>750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61">
        <v>0</v>
      </c>
      <c r="AB36" s="61">
        <v>0</v>
      </c>
      <c r="AC36" s="61">
        <v>0</v>
      </c>
      <c r="AD36" s="61">
        <v>0</v>
      </c>
      <c r="AE36" s="61">
        <f t="shared" si="2"/>
        <v>750</v>
      </c>
      <c r="AF36" s="61">
        <v>0</v>
      </c>
    </row>
    <row r="37" spans="1:32" s="53" customFormat="1" ht="150">
      <c r="A37" s="56" t="s">
        <v>997</v>
      </c>
      <c r="B37" s="64" t="s">
        <v>1706</v>
      </c>
      <c r="C37" s="58" t="s">
        <v>13</v>
      </c>
      <c r="D37" s="58" t="s">
        <v>1707</v>
      </c>
      <c r="E37" s="58" t="s">
        <v>928</v>
      </c>
      <c r="F37" s="58" t="s">
        <v>929</v>
      </c>
      <c r="G37" s="58" t="s">
        <v>1708</v>
      </c>
      <c r="H37" s="58" t="s">
        <v>1709</v>
      </c>
      <c r="I37" s="56" t="s">
        <v>1640</v>
      </c>
      <c r="J37" s="56" t="s">
        <v>1640</v>
      </c>
      <c r="K37" s="61">
        <f t="shared" si="1"/>
        <v>2135</v>
      </c>
      <c r="L37" s="61">
        <v>0</v>
      </c>
      <c r="M37" s="61">
        <v>2135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f t="shared" si="2"/>
        <v>2135</v>
      </c>
      <c r="AF37" s="61">
        <v>0</v>
      </c>
    </row>
    <row r="38" spans="1:32" s="53" customFormat="1" ht="285" customHeight="1">
      <c r="A38" s="56" t="s">
        <v>998</v>
      </c>
      <c r="B38" s="63" t="s">
        <v>1710</v>
      </c>
      <c r="C38" s="58" t="s">
        <v>13</v>
      </c>
      <c r="D38" s="58" t="s">
        <v>1711</v>
      </c>
      <c r="E38" s="58" t="s">
        <v>928</v>
      </c>
      <c r="F38" s="58" t="s">
        <v>929</v>
      </c>
      <c r="G38" s="58" t="s">
        <v>1712</v>
      </c>
      <c r="H38" s="58" t="s">
        <v>1713</v>
      </c>
      <c r="I38" s="56" t="s">
        <v>1683</v>
      </c>
      <c r="J38" s="56" t="s">
        <v>1683</v>
      </c>
      <c r="K38" s="61">
        <f t="shared" si="1"/>
        <v>900</v>
      </c>
      <c r="L38" s="61">
        <v>0</v>
      </c>
      <c r="M38" s="61">
        <v>900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D38" s="61">
        <v>0</v>
      </c>
      <c r="AE38" s="61">
        <f t="shared" si="2"/>
        <v>900</v>
      </c>
      <c r="AF38" s="61">
        <v>0</v>
      </c>
    </row>
    <row r="39" spans="1:32" s="53" customFormat="1" ht="150">
      <c r="A39" s="56" t="s">
        <v>999</v>
      </c>
      <c r="B39" s="63" t="s">
        <v>1714</v>
      </c>
      <c r="C39" s="58" t="s">
        <v>13</v>
      </c>
      <c r="D39" s="58" t="s">
        <v>1715</v>
      </c>
      <c r="E39" s="58" t="s">
        <v>928</v>
      </c>
      <c r="F39" s="58" t="s">
        <v>929</v>
      </c>
      <c r="G39" s="58" t="s">
        <v>1716</v>
      </c>
      <c r="H39" s="58" t="s">
        <v>1717</v>
      </c>
      <c r="I39" s="56" t="s">
        <v>1640</v>
      </c>
      <c r="J39" s="56" t="s">
        <v>1640</v>
      </c>
      <c r="K39" s="61">
        <f t="shared" si="1"/>
        <v>4000</v>
      </c>
      <c r="L39" s="61">
        <v>0</v>
      </c>
      <c r="M39" s="61">
        <v>4000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61">
        <v>0</v>
      </c>
      <c r="AB39" s="61">
        <v>0</v>
      </c>
      <c r="AC39" s="61">
        <v>0</v>
      </c>
      <c r="AD39" s="61">
        <v>0</v>
      </c>
      <c r="AE39" s="61">
        <f t="shared" si="2"/>
        <v>4000</v>
      </c>
      <c r="AF39" s="61">
        <v>0</v>
      </c>
    </row>
    <row r="40" spans="1:32" s="53" customFormat="1" ht="150">
      <c r="A40" s="56" t="s">
        <v>1000</v>
      </c>
      <c r="B40" s="63" t="s">
        <v>1718</v>
      </c>
      <c r="C40" s="58" t="s">
        <v>13</v>
      </c>
      <c r="D40" s="58" t="s">
        <v>1719</v>
      </c>
      <c r="E40" s="58" t="s">
        <v>928</v>
      </c>
      <c r="F40" s="58" t="s">
        <v>929</v>
      </c>
      <c r="G40" s="58" t="s">
        <v>1720</v>
      </c>
      <c r="H40" s="58" t="s">
        <v>1721</v>
      </c>
      <c r="I40" s="56" t="s">
        <v>1640</v>
      </c>
      <c r="J40" s="56" t="s">
        <v>1640</v>
      </c>
      <c r="K40" s="61">
        <f t="shared" si="1"/>
        <v>2000</v>
      </c>
      <c r="L40" s="61">
        <v>0</v>
      </c>
      <c r="M40" s="61">
        <v>2000</v>
      </c>
      <c r="N40" s="61">
        <v>0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1">
        <v>0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1">
        <v>0</v>
      </c>
      <c r="AA40" s="61">
        <v>0</v>
      </c>
      <c r="AB40" s="61">
        <v>0</v>
      </c>
      <c r="AC40" s="61">
        <v>0</v>
      </c>
      <c r="AD40" s="61">
        <v>0</v>
      </c>
      <c r="AE40" s="61">
        <f t="shared" si="2"/>
        <v>2000</v>
      </c>
      <c r="AF40" s="61">
        <v>0</v>
      </c>
    </row>
    <row r="41" spans="1:32" s="53" customFormat="1" ht="150">
      <c r="A41" s="56" t="s">
        <v>1001</v>
      </c>
      <c r="B41" s="64" t="s">
        <v>1722</v>
      </c>
      <c r="C41" s="58" t="s">
        <v>13</v>
      </c>
      <c r="D41" s="58" t="s">
        <v>1723</v>
      </c>
      <c r="E41" s="58" t="s">
        <v>928</v>
      </c>
      <c r="F41" s="58" t="s">
        <v>929</v>
      </c>
      <c r="G41" s="58" t="s">
        <v>1724</v>
      </c>
      <c r="H41" s="58" t="s">
        <v>1725</v>
      </c>
      <c r="I41" s="56" t="s">
        <v>1640</v>
      </c>
      <c r="J41" s="56" t="s">
        <v>1640</v>
      </c>
      <c r="K41" s="61">
        <f t="shared" si="1"/>
        <v>3151.88</v>
      </c>
      <c r="L41" s="61">
        <v>0</v>
      </c>
      <c r="M41" s="61">
        <v>3151.88</v>
      </c>
      <c r="N41" s="61">
        <v>0</v>
      </c>
      <c r="O41" s="61">
        <v>0</v>
      </c>
      <c r="P41" s="61">
        <v>0</v>
      </c>
      <c r="Q41" s="61">
        <v>0</v>
      </c>
      <c r="R41" s="61">
        <v>0</v>
      </c>
      <c r="S41" s="61">
        <v>0</v>
      </c>
      <c r="T41" s="61">
        <v>0</v>
      </c>
      <c r="U41" s="61">
        <v>0</v>
      </c>
      <c r="V41" s="61">
        <v>0</v>
      </c>
      <c r="W41" s="61">
        <v>0</v>
      </c>
      <c r="X41" s="61">
        <v>0</v>
      </c>
      <c r="Y41" s="61">
        <v>0</v>
      </c>
      <c r="Z41" s="61">
        <v>0</v>
      </c>
      <c r="AA41" s="61">
        <v>0</v>
      </c>
      <c r="AB41" s="61">
        <v>0</v>
      </c>
      <c r="AC41" s="61">
        <v>0</v>
      </c>
      <c r="AD41" s="61">
        <v>0</v>
      </c>
      <c r="AE41" s="61">
        <f t="shared" si="2"/>
        <v>3151.88</v>
      </c>
      <c r="AF41" s="61">
        <v>0</v>
      </c>
    </row>
    <row r="42" spans="1:32" s="53" customFormat="1" ht="150">
      <c r="A42" s="56" t="s">
        <v>1002</v>
      </c>
      <c r="B42" s="57" t="s">
        <v>1726</v>
      </c>
      <c r="C42" s="58" t="s">
        <v>13</v>
      </c>
      <c r="D42" s="58" t="s">
        <v>1727</v>
      </c>
      <c r="E42" s="58" t="s">
        <v>928</v>
      </c>
      <c r="F42" s="58" t="s">
        <v>929</v>
      </c>
      <c r="G42" s="58" t="s">
        <v>1728</v>
      </c>
      <c r="H42" s="58" t="s">
        <v>1729</v>
      </c>
      <c r="I42" s="56" t="s">
        <v>1640</v>
      </c>
      <c r="J42" s="56" t="s">
        <v>1640</v>
      </c>
      <c r="K42" s="61">
        <f t="shared" si="1"/>
        <v>3703</v>
      </c>
      <c r="L42" s="61">
        <v>0</v>
      </c>
      <c r="M42" s="61">
        <v>3703</v>
      </c>
      <c r="N42" s="61">
        <v>0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61">
        <v>0</v>
      </c>
      <c r="V42" s="61">
        <v>0</v>
      </c>
      <c r="W42" s="61">
        <v>0</v>
      </c>
      <c r="X42" s="61">
        <v>0</v>
      </c>
      <c r="Y42" s="61">
        <v>0</v>
      </c>
      <c r="Z42" s="61">
        <v>0</v>
      </c>
      <c r="AA42" s="61">
        <v>0</v>
      </c>
      <c r="AB42" s="61">
        <v>0</v>
      </c>
      <c r="AC42" s="61">
        <v>0</v>
      </c>
      <c r="AD42" s="61">
        <v>0</v>
      </c>
      <c r="AE42" s="61">
        <f t="shared" si="2"/>
        <v>3703</v>
      </c>
      <c r="AF42" s="61">
        <v>0</v>
      </c>
    </row>
    <row r="43" spans="1:32" s="53" customFormat="1" ht="150">
      <c r="A43" s="56" t="s">
        <v>1003</v>
      </c>
      <c r="B43" s="57" t="s">
        <v>1730</v>
      </c>
      <c r="C43" s="58" t="s">
        <v>13</v>
      </c>
      <c r="D43" s="58" t="s">
        <v>1731</v>
      </c>
      <c r="E43" s="58" t="s">
        <v>928</v>
      </c>
      <c r="F43" s="58" t="s">
        <v>929</v>
      </c>
      <c r="G43" s="58" t="s">
        <v>1732</v>
      </c>
      <c r="H43" s="58" t="s">
        <v>1733</v>
      </c>
      <c r="I43" s="56" t="s">
        <v>1640</v>
      </c>
      <c r="J43" s="56" t="s">
        <v>1640</v>
      </c>
      <c r="K43" s="61">
        <f t="shared" si="1"/>
        <v>6031</v>
      </c>
      <c r="L43" s="61">
        <v>0</v>
      </c>
      <c r="M43" s="61">
        <v>6031</v>
      </c>
      <c r="N43" s="61">
        <v>0</v>
      </c>
      <c r="O43" s="61">
        <v>0</v>
      </c>
      <c r="P43" s="61">
        <v>0</v>
      </c>
      <c r="Q43" s="61">
        <v>0</v>
      </c>
      <c r="R43" s="61">
        <v>0</v>
      </c>
      <c r="S43" s="61">
        <v>0</v>
      </c>
      <c r="T43" s="61">
        <v>0</v>
      </c>
      <c r="U43" s="61">
        <v>0</v>
      </c>
      <c r="V43" s="61">
        <v>0</v>
      </c>
      <c r="W43" s="61">
        <v>0</v>
      </c>
      <c r="X43" s="61">
        <v>0</v>
      </c>
      <c r="Y43" s="61">
        <v>0</v>
      </c>
      <c r="Z43" s="61">
        <v>0</v>
      </c>
      <c r="AA43" s="61">
        <v>0</v>
      </c>
      <c r="AB43" s="61">
        <v>0</v>
      </c>
      <c r="AC43" s="61">
        <v>0</v>
      </c>
      <c r="AD43" s="61">
        <v>0</v>
      </c>
      <c r="AE43" s="61">
        <f t="shared" si="2"/>
        <v>6031</v>
      </c>
      <c r="AF43" s="61">
        <v>0</v>
      </c>
    </row>
    <row r="44" spans="1:32" s="53" customFormat="1" ht="150">
      <c r="A44" s="56" t="s">
        <v>1004</v>
      </c>
      <c r="B44" s="57" t="s">
        <v>1734</v>
      </c>
      <c r="C44" s="58" t="s">
        <v>13</v>
      </c>
      <c r="D44" s="58" t="s">
        <v>1735</v>
      </c>
      <c r="E44" s="58" t="s">
        <v>928</v>
      </c>
      <c r="F44" s="58" t="s">
        <v>929</v>
      </c>
      <c r="G44" s="58" t="s">
        <v>1736</v>
      </c>
      <c r="H44" s="58" t="s">
        <v>1737</v>
      </c>
      <c r="I44" s="56" t="s">
        <v>1640</v>
      </c>
      <c r="J44" s="56" t="s">
        <v>1640</v>
      </c>
      <c r="K44" s="61">
        <f t="shared" si="1"/>
        <v>5326</v>
      </c>
      <c r="L44" s="61">
        <v>0</v>
      </c>
      <c r="M44" s="61">
        <v>5326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1">
        <v>0</v>
      </c>
      <c r="U44" s="61">
        <v>0</v>
      </c>
      <c r="V44" s="61">
        <v>0</v>
      </c>
      <c r="W44" s="61">
        <v>0</v>
      </c>
      <c r="X44" s="61">
        <v>0</v>
      </c>
      <c r="Y44" s="61">
        <v>0</v>
      </c>
      <c r="Z44" s="61">
        <v>0</v>
      </c>
      <c r="AA44" s="61">
        <v>0</v>
      </c>
      <c r="AB44" s="61">
        <v>0</v>
      </c>
      <c r="AC44" s="61">
        <v>0</v>
      </c>
      <c r="AD44" s="61">
        <v>0</v>
      </c>
      <c r="AE44" s="61">
        <f t="shared" si="2"/>
        <v>5326</v>
      </c>
      <c r="AF44" s="61">
        <v>0</v>
      </c>
    </row>
    <row r="45" spans="1:32" s="53" customFormat="1" ht="150">
      <c r="A45" s="56" t="s">
        <v>1005</v>
      </c>
      <c r="B45" s="58" t="s">
        <v>1738</v>
      </c>
      <c r="C45" s="58" t="s">
        <v>13</v>
      </c>
      <c r="D45" s="58" t="s">
        <v>1739</v>
      </c>
      <c r="E45" s="58" t="s">
        <v>928</v>
      </c>
      <c r="F45" s="58" t="s">
        <v>929</v>
      </c>
      <c r="G45" s="58" t="s">
        <v>1740</v>
      </c>
      <c r="H45" s="58" t="s">
        <v>1741</v>
      </c>
      <c r="I45" s="56" t="s">
        <v>1640</v>
      </c>
      <c r="J45" s="56" t="s">
        <v>1640</v>
      </c>
      <c r="K45" s="61">
        <f t="shared" si="1"/>
        <v>9888.32</v>
      </c>
      <c r="L45" s="61">
        <v>0</v>
      </c>
      <c r="M45" s="61">
        <v>9888.32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61">
        <v>0</v>
      </c>
      <c r="AB45" s="61">
        <v>0</v>
      </c>
      <c r="AC45" s="61">
        <v>0</v>
      </c>
      <c r="AD45" s="61">
        <v>0</v>
      </c>
      <c r="AE45" s="61">
        <f t="shared" si="2"/>
        <v>9888.32</v>
      </c>
      <c r="AF45" s="61">
        <v>0</v>
      </c>
    </row>
    <row r="46" spans="1:32" s="53" customFormat="1" ht="150">
      <c r="A46" s="56" t="s">
        <v>1006</v>
      </c>
      <c r="B46" s="57" t="s">
        <v>1742</v>
      </c>
      <c r="C46" s="58" t="s">
        <v>13</v>
      </c>
      <c r="D46" s="58" t="s">
        <v>1743</v>
      </c>
      <c r="E46" s="58" t="s">
        <v>928</v>
      </c>
      <c r="F46" s="58" t="s">
        <v>929</v>
      </c>
      <c r="G46" s="58" t="s">
        <v>1744</v>
      </c>
      <c r="H46" s="58" t="s">
        <v>1745</v>
      </c>
      <c r="I46" s="56" t="s">
        <v>1640</v>
      </c>
      <c r="J46" s="56" t="s">
        <v>1640</v>
      </c>
      <c r="K46" s="61">
        <f t="shared" si="1"/>
        <v>820.53</v>
      </c>
      <c r="L46" s="61">
        <v>0</v>
      </c>
      <c r="M46" s="61">
        <v>820.53</v>
      </c>
      <c r="N46" s="61">
        <v>0</v>
      </c>
      <c r="O46" s="61">
        <v>0</v>
      </c>
      <c r="P46" s="61">
        <v>0</v>
      </c>
      <c r="Q46" s="61">
        <v>0</v>
      </c>
      <c r="R46" s="61">
        <v>0</v>
      </c>
      <c r="S46" s="61">
        <v>0</v>
      </c>
      <c r="T46" s="61">
        <v>0</v>
      </c>
      <c r="U46" s="61">
        <v>0</v>
      </c>
      <c r="V46" s="61">
        <v>0</v>
      </c>
      <c r="W46" s="61">
        <v>0</v>
      </c>
      <c r="X46" s="61">
        <v>0</v>
      </c>
      <c r="Y46" s="61">
        <v>0</v>
      </c>
      <c r="Z46" s="61">
        <v>0</v>
      </c>
      <c r="AA46" s="61">
        <v>0</v>
      </c>
      <c r="AB46" s="61">
        <v>0</v>
      </c>
      <c r="AC46" s="61">
        <v>0</v>
      </c>
      <c r="AD46" s="61">
        <v>0</v>
      </c>
      <c r="AE46" s="61">
        <f t="shared" si="2"/>
        <v>820.53</v>
      </c>
      <c r="AF46" s="61">
        <v>0</v>
      </c>
    </row>
    <row r="47" spans="1:32" s="53" customFormat="1" ht="150">
      <c r="A47" s="56" t="s">
        <v>1007</v>
      </c>
      <c r="B47" s="57" t="s">
        <v>1746</v>
      </c>
      <c r="C47" s="58" t="s">
        <v>13</v>
      </c>
      <c r="D47" s="58" t="s">
        <v>1747</v>
      </c>
      <c r="E47" s="58" t="s">
        <v>928</v>
      </c>
      <c r="F47" s="58" t="s">
        <v>929</v>
      </c>
      <c r="G47" s="58" t="s">
        <v>1724</v>
      </c>
      <c r="H47" s="58" t="s">
        <v>1748</v>
      </c>
      <c r="I47" s="56" t="s">
        <v>1640</v>
      </c>
      <c r="J47" s="56" t="s">
        <v>1640</v>
      </c>
      <c r="K47" s="61">
        <f t="shared" si="1"/>
        <v>2892</v>
      </c>
      <c r="L47" s="61">
        <v>0</v>
      </c>
      <c r="M47" s="61">
        <v>2892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61">
        <v>0</v>
      </c>
      <c r="AD47" s="61">
        <v>0</v>
      </c>
      <c r="AE47" s="61">
        <f t="shared" si="2"/>
        <v>2892</v>
      </c>
      <c r="AF47" s="61">
        <v>0</v>
      </c>
    </row>
    <row r="48" spans="1:32" s="53" customFormat="1" ht="150">
      <c r="A48" s="56" t="s">
        <v>1008</v>
      </c>
      <c r="B48" s="57" t="s">
        <v>1749</v>
      </c>
      <c r="C48" s="58" t="s">
        <v>13</v>
      </c>
      <c r="D48" s="58" t="s">
        <v>1750</v>
      </c>
      <c r="E48" s="58" t="s">
        <v>928</v>
      </c>
      <c r="F48" s="58" t="s">
        <v>929</v>
      </c>
      <c r="G48" s="58" t="s">
        <v>1751</v>
      </c>
      <c r="H48" s="58" t="s">
        <v>1752</v>
      </c>
      <c r="I48" s="56" t="s">
        <v>1640</v>
      </c>
      <c r="J48" s="56" t="s">
        <v>1640</v>
      </c>
      <c r="K48" s="61">
        <f t="shared" si="1"/>
        <v>2321</v>
      </c>
      <c r="L48" s="61">
        <v>0</v>
      </c>
      <c r="M48" s="61">
        <v>2321</v>
      </c>
      <c r="N48" s="61">
        <v>0</v>
      </c>
      <c r="O48" s="61">
        <v>0</v>
      </c>
      <c r="P48" s="61">
        <v>0</v>
      </c>
      <c r="Q48" s="61">
        <v>0</v>
      </c>
      <c r="R48" s="61">
        <v>0</v>
      </c>
      <c r="S48" s="61">
        <v>0</v>
      </c>
      <c r="T48" s="61">
        <v>0</v>
      </c>
      <c r="U48" s="61">
        <v>0</v>
      </c>
      <c r="V48" s="61">
        <v>0</v>
      </c>
      <c r="W48" s="61">
        <v>0</v>
      </c>
      <c r="X48" s="61">
        <v>0</v>
      </c>
      <c r="Y48" s="61">
        <v>0</v>
      </c>
      <c r="Z48" s="61">
        <v>0</v>
      </c>
      <c r="AA48" s="61">
        <v>0</v>
      </c>
      <c r="AB48" s="61">
        <v>0</v>
      </c>
      <c r="AC48" s="61">
        <v>0</v>
      </c>
      <c r="AD48" s="61">
        <v>0</v>
      </c>
      <c r="AE48" s="61">
        <f t="shared" si="2"/>
        <v>2321</v>
      </c>
      <c r="AF48" s="61">
        <v>0</v>
      </c>
    </row>
    <row r="49" spans="1:32" s="53" customFormat="1" ht="150">
      <c r="A49" s="56" t="s">
        <v>1009</v>
      </c>
      <c r="B49" s="57" t="s">
        <v>1753</v>
      </c>
      <c r="C49" s="58" t="s">
        <v>13</v>
      </c>
      <c r="D49" s="58" t="s">
        <v>1754</v>
      </c>
      <c r="E49" s="58" t="s">
        <v>928</v>
      </c>
      <c r="F49" s="58" t="s">
        <v>929</v>
      </c>
      <c r="G49" s="58" t="s">
        <v>1751</v>
      </c>
      <c r="H49" s="58" t="s">
        <v>1755</v>
      </c>
      <c r="I49" s="56" t="s">
        <v>1640</v>
      </c>
      <c r="J49" s="56" t="s">
        <v>1640</v>
      </c>
      <c r="K49" s="61">
        <f t="shared" si="1"/>
        <v>4990</v>
      </c>
      <c r="L49" s="61">
        <v>0</v>
      </c>
      <c r="M49" s="61">
        <v>4990</v>
      </c>
      <c r="N49" s="61">
        <v>0</v>
      </c>
      <c r="O49" s="61">
        <v>0</v>
      </c>
      <c r="P49" s="61">
        <v>0</v>
      </c>
      <c r="Q49" s="61">
        <v>0</v>
      </c>
      <c r="R49" s="61">
        <v>0</v>
      </c>
      <c r="S49" s="61">
        <v>0</v>
      </c>
      <c r="T49" s="61">
        <v>0</v>
      </c>
      <c r="U49" s="61">
        <v>0</v>
      </c>
      <c r="V49" s="61">
        <v>0</v>
      </c>
      <c r="W49" s="61">
        <v>0</v>
      </c>
      <c r="X49" s="61">
        <v>0</v>
      </c>
      <c r="Y49" s="61">
        <v>0</v>
      </c>
      <c r="Z49" s="61">
        <v>0</v>
      </c>
      <c r="AA49" s="61">
        <v>0</v>
      </c>
      <c r="AB49" s="61">
        <v>0</v>
      </c>
      <c r="AC49" s="61">
        <v>0</v>
      </c>
      <c r="AD49" s="61">
        <v>0</v>
      </c>
      <c r="AE49" s="61">
        <f t="shared" si="2"/>
        <v>4990</v>
      </c>
      <c r="AF49" s="61">
        <v>0</v>
      </c>
    </row>
    <row r="50" spans="1:32" s="53" customFormat="1" ht="150">
      <c r="A50" s="56" t="s">
        <v>1010</v>
      </c>
      <c r="B50" s="65" t="s">
        <v>1756</v>
      </c>
      <c r="C50" s="58" t="s">
        <v>13</v>
      </c>
      <c r="D50" s="58" t="s">
        <v>1757</v>
      </c>
      <c r="E50" s="58" t="s">
        <v>928</v>
      </c>
      <c r="F50" s="58" t="s">
        <v>929</v>
      </c>
      <c r="G50" s="58" t="s">
        <v>1758</v>
      </c>
      <c r="H50" s="58" t="s">
        <v>1759</v>
      </c>
      <c r="I50" s="56" t="s">
        <v>1640</v>
      </c>
      <c r="J50" s="56" t="s">
        <v>1640</v>
      </c>
      <c r="K50" s="61">
        <f t="shared" si="1"/>
        <v>7228</v>
      </c>
      <c r="L50" s="61">
        <v>0</v>
      </c>
      <c r="M50" s="61">
        <v>7228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61">
        <v>0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0</v>
      </c>
      <c r="AE50" s="61">
        <f t="shared" si="2"/>
        <v>7228</v>
      </c>
      <c r="AF50" s="61">
        <v>0</v>
      </c>
    </row>
    <row r="51" spans="1:32" s="53" customFormat="1" ht="150">
      <c r="A51" s="56" t="s">
        <v>1011</v>
      </c>
      <c r="B51" s="65" t="s">
        <v>1760</v>
      </c>
      <c r="C51" s="58" t="s">
        <v>13</v>
      </c>
      <c r="D51" s="58" t="s">
        <v>1761</v>
      </c>
      <c r="E51" s="58" t="s">
        <v>928</v>
      </c>
      <c r="F51" s="58" t="s">
        <v>929</v>
      </c>
      <c r="G51" s="58" t="s">
        <v>1762</v>
      </c>
      <c r="H51" s="58" t="s">
        <v>1763</v>
      </c>
      <c r="I51" s="56" t="s">
        <v>1640</v>
      </c>
      <c r="J51" s="56" t="s">
        <v>1640</v>
      </c>
      <c r="K51" s="61">
        <f t="shared" si="1"/>
        <v>3575.7</v>
      </c>
      <c r="L51" s="61">
        <v>0</v>
      </c>
      <c r="M51" s="61">
        <v>3575.7</v>
      </c>
      <c r="N51" s="61">
        <v>0</v>
      </c>
      <c r="O51" s="61">
        <v>0</v>
      </c>
      <c r="P51" s="61">
        <v>0</v>
      </c>
      <c r="Q51" s="61">
        <v>0</v>
      </c>
      <c r="R51" s="61">
        <v>0</v>
      </c>
      <c r="S51" s="61">
        <v>0</v>
      </c>
      <c r="T51" s="61">
        <v>0</v>
      </c>
      <c r="U51" s="61">
        <v>0</v>
      </c>
      <c r="V51" s="61">
        <v>0</v>
      </c>
      <c r="W51" s="61">
        <v>0</v>
      </c>
      <c r="X51" s="61">
        <v>0</v>
      </c>
      <c r="Y51" s="61">
        <v>0</v>
      </c>
      <c r="Z51" s="61">
        <v>0</v>
      </c>
      <c r="AA51" s="61">
        <v>0</v>
      </c>
      <c r="AB51" s="61">
        <v>0</v>
      </c>
      <c r="AC51" s="61">
        <v>0</v>
      </c>
      <c r="AD51" s="61">
        <v>0</v>
      </c>
      <c r="AE51" s="61">
        <f t="shared" si="2"/>
        <v>3575.7</v>
      </c>
      <c r="AF51" s="61">
        <v>0</v>
      </c>
    </row>
    <row r="52" spans="1:32" s="53" customFormat="1" ht="150">
      <c r="A52" s="56" t="s">
        <v>1012</v>
      </c>
      <c r="B52" s="65" t="s">
        <v>1764</v>
      </c>
      <c r="C52" s="58" t="s">
        <v>13</v>
      </c>
      <c r="D52" s="58" t="s">
        <v>1765</v>
      </c>
      <c r="E52" s="58" t="s">
        <v>928</v>
      </c>
      <c r="F52" s="58" t="s">
        <v>929</v>
      </c>
      <c r="G52" s="58" t="s">
        <v>1766</v>
      </c>
      <c r="H52" s="58" t="s">
        <v>1767</v>
      </c>
      <c r="I52" s="56" t="s">
        <v>1640</v>
      </c>
      <c r="J52" s="56" t="s">
        <v>1640</v>
      </c>
      <c r="K52" s="61">
        <f t="shared" si="1"/>
        <v>1369.54</v>
      </c>
      <c r="L52" s="61">
        <v>0</v>
      </c>
      <c r="M52" s="61">
        <v>1369.54</v>
      </c>
      <c r="N52" s="61">
        <v>0</v>
      </c>
      <c r="O52" s="61">
        <v>0</v>
      </c>
      <c r="P52" s="61">
        <v>0</v>
      </c>
      <c r="Q52" s="61">
        <v>0</v>
      </c>
      <c r="R52" s="61">
        <v>0</v>
      </c>
      <c r="S52" s="61">
        <v>0</v>
      </c>
      <c r="T52" s="61">
        <v>0</v>
      </c>
      <c r="U52" s="61">
        <v>0</v>
      </c>
      <c r="V52" s="61">
        <v>0</v>
      </c>
      <c r="W52" s="61">
        <v>0</v>
      </c>
      <c r="X52" s="61">
        <v>0</v>
      </c>
      <c r="Y52" s="61">
        <v>0</v>
      </c>
      <c r="Z52" s="61">
        <v>0</v>
      </c>
      <c r="AA52" s="61">
        <v>0</v>
      </c>
      <c r="AB52" s="61">
        <v>0</v>
      </c>
      <c r="AC52" s="61">
        <v>0</v>
      </c>
      <c r="AD52" s="61">
        <v>0</v>
      </c>
      <c r="AE52" s="61">
        <f t="shared" si="2"/>
        <v>1369.54</v>
      </c>
      <c r="AF52" s="61">
        <v>0</v>
      </c>
    </row>
    <row r="53" spans="1:32" s="53" customFormat="1" ht="161.25" customHeight="1">
      <c r="A53" s="56" t="s">
        <v>1013</v>
      </c>
      <c r="B53" s="65" t="s">
        <v>1768</v>
      </c>
      <c r="C53" s="58" t="s">
        <v>13</v>
      </c>
      <c r="D53" s="58" t="s">
        <v>1769</v>
      </c>
      <c r="E53" s="58" t="s">
        <v>928</v>
      </c>
      <c r="F53" s="58" t="s">
        <v>929</v>
      </c>
      <c r="G53" s="58" t="s">
        <v>1770</v>
      </c>
      <c r="H53" s="58" t="s">
        <v>1771</v>
      </c>
      <c r="I53" s="56" t="s">
        <v>1640</v>
      </c>
      <c r="J53" s="56" t="s">
        <v>1640</v>
      </c>
      <c r="K53" s="61">
        <f t="shared" si="1"/>
        <v>3179</v>
      </c>
      <c r="L53" s="61">
        <v>0</v>
      </c>
      <c r="M53" s="61">
        <v>3179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61">
        <v>0</v>
      </c>
      <c r="W53" s="61">
        <v>0</v>
      </c>
      <c r="X53" s="61">
        <v>0</v>
      </c>
      <c r="Y53" s="61">
        <v>0</v>
      </c>
      <c r="Z53" s="61">
        <v>0</v>
      </c>
      <c r="AA53" s="61">
        <v>0</v>
      </c>
      <c r="AB53" s="61">
        <v>0</v>
      </c>
      <c r="AC53" s="61">
        <v>0</v>
      </c>
      <c r="AD53" s="61">
        <v>0</v>
      </c>
      <c r="AE53" s="61">
        <f t="shared" si="2"/>
        <v>3179</v>
      </c>
      <c r="AF53" s="61">
        <v>0</v>
      </c>
    </row>
    <row r="54" spans="1:32" s="53" customFormat="1" ht="150">
      <c r="A54" s="56" t="s">
        <v>1014</v>
      </c>
      <c r="B54" s="57" t="s">
        <v>1772</v>
      </c>
      <c r="C54" s="58" t="s">
        <v>13</v>
      </c>
      <c r="D54" s="58" t="s">
        <v>1773</v>
      </c>
      <c r="E54" s="58" t="s">
        <v>928</v>
      </c>
      <c r="F54" s="58" t="s">
        <v>929</v>
      </c>
      <c r="G54" s="58" t="s">
        <v>1774</v>
      </c>
      <c r="H54" s="58" t="s">
        <v>1775</v>
      </c>
      <c r="I54" s="56" t="s">
        <v>1640</v>
      </c>
      <c r="J54" s="56" t="s">
        <v>1640</v>
      </c>
      <c r="K54" s="61">
        <f t="shared" si="1"/>
        <v>1125</v>
      </c>
      <c r="L54" s="61">
        <v>0</v>
      </c>
      <c r="M54" s="61">
        <v>1125</v>
      </c>
      <c r="N54" s="61">
        <v>0</v>
      </c>
      <c r="O54" s="61">
        <v>0</v>
      </c>
      <c r="P54" s="61">
        <v>0</v>
      </c>
      <c r="Q54" s="61">
        <v>0</v>
      </c>
      <c r="R54" s="61">
        <v>0</v>
      </c>
      <c r="S54" s="61">
        <v>0</v>
      </c>
      <c r="T54" s="61">
        <v>0</v>
      </c>
      <c r="U54" s="61">
        <v>0</v>
      </c>
      <c r="V54" s="61">
        <v>0</v>
      </c>
      <c r="W54" s="61">
        <v>0</v>
      </c>
      <c r="X54" s="61">
        <v>0</v>
      </c>
      <c r="Y54" s="61">
        <v>0</v>
      </c>
      <c r="Z54" s="61">
        <v>0</v>
      </c>
      <c r="AA54" s="61">
        <v>0</v>
      </c>
      <c r="AB54" s="61">
        <v>0</v>
      </c>
      <c r="AC54" s="61">
        <v>0</v>
      </c>
      <c r="AD54" s="61">
        <v>0</v>
      </c>
      <c r="AE54" s="61">
        <f t="shared" si="2"/>
        <v>1125</v>
      </c>
      <c r="AF54" s="61">
        <v>0</v>
      </c>
    </row>
    <row r="55" spans="1:32" s="53" customFormat="1" ht="150">
      <c r="A55" s="56" t="s">
        <v>1015</v>
      </c>
      <c r="B55" s="63" t="s">
        <v>1776</v>
      </c>
      <c r="C55" s="58" t="s">
        <v>13</v>
      </c>
      <c r="D55" s="58" t="s">
        <v>1777</v>
      </c>
      <c r="E55" s="58" t="s">
        <v>928</v>
      </c>
      <c r="F55" s="58" t="s">
        <v>929</v>
      </c>
      <c r="G55" s="58" t="s">
        <v>1778</v>
      </c>
      <c r="H55" s="58" t="s">
        <v>1779</v>
      </c>
      <c r="I55" s="56" t="s">
        <v>1640</v>
      </c>
      <c r="J55" s="56" t="s">
        <v>1640</v>
      </c>
      <c r="K55" s="61">
        <f t="shared" si="1"/>
        <v>5416</v>
      </c>
      <c r="L55" s="61">
        <v>0</v>
      </c>
      <c r="M55" s="61">
        <v>5416</v>
      </c>
      <c r="N55" s="61">
        <v>0</v>
      </c>
      <c r="O55" s="61">
        <v>0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61">
        <v>0</v>
      </c>
      <c r="V55" s="61">
        <v>0</v>
      </c>
      <c r="W55" s="61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61">
        <v>0</v>
      </c>
      <c r="AD55" s="61">
        <v>0</v>
      </c>
      <c r="AE55" s="61">
        <f t="shared" si="2"/>
        <v>5416</v>
      </c>
      <c r="AF55" s="61">
        <v>0</v>
      </c>
    </row>
    <row r="56" spans="1:32" s="53" customFormat="1" ht="150">
      <c r="A56" s="56" t="s">
        <v>1016</v>
      </c>
      <c r="B56" s="65" t="s">
        <v>1780</v>
      </c>
      <c r="C56" s="58" t="s">
        <v>13</v>
      </c>
      <c r="D56" s="58" t="s">
        <v>1781</v>
      </c>
      <c r="E56" s="58" t="s">
        <v>928</v>
      </c>
      <c r="F56" s="58" t="s">
        <v>929</v>
      </c>
      <c r="G56" s="58" t="s">
        <v>1782</v>
      </c>
      <c r="H56" s="58" t="s">
        <v>1783</v>
      </c>
      <c r="I56" s="56" t="s">
        <v>1640</v>
      </c>
      <c r="J56" s="56" t="s">
        <v>1640</v>
      </c>
      <c r="K56" s="61">
        <f t="shared" si="1"/>
        <v>2700</v>
      </c>
      <c r="L56" s="61">
        <v>0</v>
      </c>
      <c r="M56" s="61">
        <v>2700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61">
        <v>0</v>
      </c>
      <c r="U56" s="61">
        <v>0</v>
      </c>
      <c r="V56" s="61">
        <v>0</v>
      </c>
      <c r="W56" s="61">
        <v>0</v>
      </c>
      <c r="X56" s="61">
        <v>0</v>
      </c>
      <c r="Y56" s="61">
        <v>0</v>
      </c>
      <c r="Z56" s="61">
        <v>0</v>
      </c>
      <c r="AA56" s="61">
        <v>0</v>
      </c>
      <c r="AB56" s="61">
        <v>0</v>
      </c>
      <c r="AC56" s="61">
        <v>0</v>
      </c>
      <c r="AD56" s="61">
        <v>0</v>
      </c>
      <c r="AE56" s="61">
        <f t="shared" si="2"/>
        <v>2700</v>
      </c>
      <c r="AF56" s="61">
        <v>0</v>
      </c>
    </row>
    <row r="57" spans="1:32" s="53" customFormat="1" ht="150">
      <c r="A57" s="56" t="s">
        <v>1017</v>
      </c>
      <c r="B57" s="63" t="s">
        <v>1784</v>
      </c>
      <c r="C57" s="63" t="s">
        <v>13</v>
      </c>
      <c r="D57" s="63" t="s">
        <v>1785</v>
      </c>
      <c r="E57" s="63" t="s">
        <v>928</v>
      </c>
      <c r="F57" s="63" t="s">
        <v>929</v>
      </c>
      <c r="G57" s="58" t="s">
        <v>1786</v>
      </c>
      <c r="H57" s="58" t="s">
        <v>1787</v>
      </c>
      <c r="I57" s="56" t="s">
        <v>1640</v>
      </c>
      <c r="J57" s="56" t="s">
        <v>1640</v>
      </c>
      <c r="K57" s="61">
        <f t="shared" si="1"/>
        <v>3300</v>
      </c>
      <c r="L57" s="61">
        <v>0</v>
      </c>
      <c r="M57" s="61">
        <v>3300</v>
      </c>
      <c r="N57" s="61">
        <v>0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1">
        <v>0</v>
      </c>
      <c r="U57" s="61">
        <v>0</v>
      </c>
      <c r="V57" s="61">
        <v>0</v>
      </c>
      <c r="W57" s="61">
        <v>0</v>
      </c>
      <c r="X57" s="61">
        <v>0</v>
      </c>
      <c r="Y57" s="61">
        <v>0</v>
      </c>
      <c r="Z57" s="61">
        <v>0</v>
      </c>
      <c r="AA57" s="61">
        <v>0</v>
      </c>
      <c r="AB57" s="61">
        <v>0</v>
      </c>
      <c r="AC57" s="61">
        <v>0</v>
      </c>
      <c r="AD57" s="61">
        <v>0</v>
      </c>
      <c r="AE57" s="61">
        <f t="shared" si="2"/>
        <v>3300</v>
      </c>
      <c r="AF57" s="61">
        <v>0</v>
      </c>
    </row>
    <row r="58" spans="1:32" s="53" customFormat="1" ht="150">
      <c r="A58" s="56" t="s">
        <v>1018</v>
      </c>
      <c r="B58" s="63" t="s">
        <v>1788</v>
      </c>
      <c r="C58" s="63" t="s">
        <v>13</v>
      </c>
      <c r="D58" s="63" t="s">
        <v>1789</v>
      </c>
      <c r="E58" s="63" t="s">
        <v>928</v>
      </c>
      <c r="F58" s="63" t="s">
        <v>929</v>
      </c>
      <c r="G58" s="58" t="s">
        <v>1790</v>
      </c>
      <c r="H58" s="58" t="s">
        <v>1791</v>
      </c>
      <c r="I58" s="56" t="s">
        <v>1640</v>
      </c>
      <c r="J58" s="56" t="s">
        <v>1640</v>
      </c>
      <c r="K58" s="61">
        <f t="shared" si="1"/>
        <v>2500</v>
      </c>
      <c r="L58" s="61">
        <v>0</v>
      </c>
      <c r="M58" s="61">
        <v>2500</v>
      </c>
      <c r="N58" s="61">
        <v>0</v>
      </c>
      <c r="O58" s="61">
        <v>0</v>
      </c>
      <c r="P58" s="61">
        <v>0</v>
      </c>
      <c r="Q58" s="61">
        <v>0</v>
      </c>
      <c r="R58" s="61">
        <v>0</v>
      </c>
      <c r="S58" s="61">
        <v>0</v>
      </c>
      <c r="T58" s="61">
        <v>0</v>
      </c>
      <c r="U58" s="61">
        <v>0</v>
      </c>
      <c r="V58" s="61">
        <v>0</v>
      </c>
      <c r="W58" s="61">
        <v>0</v>
      </c>
      <c r="X58" s="61">
        <v>0</v>
      </c>
      <c r="Y58" s="61">
        <v>0</v>
      </c>
      <c r="Z58" s="61">
        <v>0</v>
      </c>
      <c r="AA58" s="61">
        <v>0</v>
      </c>
      <c r="AB58" s="61">
        <v>0</v>
      </c>
      <c r="AC58" s="61">
        <v>0</v>
      </c>
      <c r="AD58" s="61">
        <v>0</v>
      </c>
      <c r="AE58" s="61">
        <f t="shared" si="2"/>
        <v>2500</v>
      </c>
      <c r="AF58" s="61">
        <v>0</v>
      </c>
    </row>
    <row r="59" spans="1:32" s="53" customFormat="1" ht="150">
      <c r="A59" s="56" t="s">
        <v>1019</v>
      </c>
      <c r="B59" s="63" t="s">
        <v>1792</v>
      </c>
      <c r="C59" s="63" t="s">
        <v>13</v>
      </c>
      <c r="D59" s="63" t="s">
        <v>1793</v>
      </c>
      <c r="E59" s="63" t="s">
        <v>928</v>
      </c>
      <c r="F59" s="63" t="s">
        <v>929</v>
      </c>
      <c r="G59" s="58" t="s">
        <v>1794</v>
      </c>
      <c r="H59" s="58" t="s">
        <v>1795</v>
      </c>
      <c r="I59" s="56" t="s">
        <v>1640</v>
      </c>
      <c r="J59" s="56" t="s">
        <v>1640</v>
      </c>
      <c r="K59" s="61">
        <f t="shared" si="1"/>
        <v>1600</v>
      </c>
      <c r="L59" s="61">
        <v>0</v>
      </c>
      <c r="M59" s="61">
        <v>1600</v>
      </c>
      <c r="N59" s="61">
        <v>0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f t="shared" si="2"/>
        <v>1600</v>
      </c>
      <c r="AF59" s="61">
        <v>0</v>
      </c>
    </row>
    <row r="60" spans="1:32" s="53" customFormat="1" ht="150">
      <c r="A60" s="56" t="s">
        <v>1020</v>
      </c>
      <c r="B60" s="63" t="s">
        <v>1796</v>
      </c>
      <c r="C60" s="63" t="s">
        <v>13</v>
      </c>
      <c r="D60" s="63" t="s">
        <v>1797</v>
      </c>
      <c r="E60" s="63" t="s">
        <v>928</v>
      </c>
      <c r="F60" s="63" t="s">
        <v>929</v>
      </c>
      <c r="G60" s="58" t="s">
        <v>1236</v>
      </c>
      <c r="H60" s="58" t="s">
        <v>1798</v>
      </c>
      <c r="I60" s="56" t="s">
        <v>1640</v>
      </c>
      <c r="J60" s="56" t="s">
        <v>1640</v>
      </c>
      <c r="K60" s="61">
        <f t="shared" si="1"/>
        <v>1500</v>
      </c>
      <c r="L60" s="61">
        <v>0</v>
      </c>
      <c r="M60" s="61">
        <v>1500</v>
      </c>
      <c r="N60" s="61">
        <v>0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61">
        <v>0</v>
      </c>
      <c r="U60" s="61">
        <v>0</v>
      </c>
      <c r="V60" s="61">
        <v>0</v>
      </c>
      <c r="W60" s="61">
        <v>0</v>
      </c>
      <c r="X60" s="61">
        <v>0</v>
      </c>
      <c r="Y60" s="61">
        <v>0</v>
      </c>
      <c r="Z60" s="61">
        <v>0</v>
      </c>
      <c r="AA60" s="61">
        <v>0</v>
      </c>
      <c r="AB60" s="61">
        <v>0</v>
      </c>
      <c r="AC60" s="61">
        <v>0</v>
      </c>
      <c r="AD60" s="61">
        <v>0</v>
      </c>
      <c r="AE60" s="61">
        <f t="shared" si="2"/>
        <v>1500</v>
      </c>
      <c r="AF60" s="61">
        <v>0</v>
      </c>
    </row>
    <row r="61" spans="1:32" s="53" customFormat="1" ht="156" customHeight="1">
      <c r="A61" s="56" t="s">
        <v>1021</v>
      </c>
      <c r="B61" s="57" t="s">
        <v>1799</v>
      </c>
      <c r="C61" s="58" t="s">
        <v>13</v>
      </c>
      <c r="D61" s="58" t="s">
        <v>1800</v>
      </c>
      <c r="E61" s="58" t="s">
        <v>928</v>
      </c>
      <c r="F61" s="58" t="s">
        <v>929</v>
      </c>
      <c r="G61" s="58" t="s">
        <v>1801</v>
      </c>
      <c r="H61" s="58" t="s">
        <v>1802</v>
      </c>
      <c r="I61" s="56" t="s">
        <v>1640</v>
      </c>
      <c r="J61" s="56" t="s">
        <v>1640</v>
      </c>
      <c r="K61" s="61">
        <f t="shared" si="1"/>
        <v>3500</v>
      </c>
      <c r="L61" s="61">
        <v>0</v>
      </c>
      <c r="M61" s="61">
        <v>3500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1">
        <v>0</v>
      </c>
      <c r="V61" s="61">
        <v>0</v>
      </c>
      <c r="W61" s="61">
        <v>0</v>
      </c>
      <c r="X61" s="61">
        <v>0</v>
      </c>
      <c r="Y61" s="61">
        <v>0</v>
      </c>
      <c r="Z61" s="61">
        <v>0</v>
      </c>
      <c r="AA61" s="61">
        <v>0</v>
      </c>
      <c r="AB61" s="61">
        <v>0</v>
      </c>
      <c r="AC61" s="61">
        <v>0</v>
      </c>
      <c r="AD61" s="61">
        <v>0</v>
      </c>
      <c r="AE61" s="61">
        <f t="shared" si="2"/>
        <v>3500</v>
      </c>
      <c r="AF61" s="61">
        <v>0</v>
      </c>
    </row>
    <row r="62" spans="1:32" s="53" customFormat="1" ht="155.25" customHeight="1">
      <c r="A62" s="56" t="s">
        <v>1022</v>
      </c>
      <c r="B62" s="57" t="s">
        <v>1803</v>
      </c>
      <c r="C62" s="58" t="s">
        <v>13</v>
      </c>
      <c r="D62" s="58" t="s">
        <v>1804</v>
      </c>
      <c r="E62" s="58" t="s">
        <v>928</v>
      </c>
      <c r="F62" s="58" t="s">
        <v>929</v>
      </c>
      <c r="G62" s="58" t="s">
        <v>1801</v>
      </c>
      <c r="H62" s="58" t="s">
        <v>1805</v>
      </c>
      <c r="I62" s="56" t="s">
        <v>1683</v>
      </c>
      <c r="J62" s="56" t="s">
        <v>1683</v>
      </c>
      <c r="K62" s="61">
        <f t="shared" si="1"/>
        <v>2950</v>
      </c>
      <c r="L62" s="61">
        <v>0</v>
      </c>
      <c r="M62" s="61">
        <v>2950</v>
      </c>
      <c r="N62" s="61">
        <v>0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61">
        <v>0</v>
      </c>
      <c r="U62" s="61">
        <v>0</v>
      </c>
      <c r="V62" s="61">
        <v>0</v>
      </c>
      <c r="W62" s="61">
        <v>0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61">
        <v>0</v>
      </c>
      <c r="AD62" s="61">
        <v>0</v>
      </c>
      <c r="AE62" s="61">
        <f t="shared" si="2"/>
        <v>2950</v>
      </c>
      <c r="AF62" s="61">
        <v>0</v>
      </c>
    </row>
    <row r="63" spans="1:32" s="53" customFormat="1" ht="119.25" customHeight="1">
      <c r="A63" s="56" t="s">
        <v>1385</v>
      </c>
      <c r="B63" s="57" t="s">
        <v>1806</v>
      </c>
      <c r="C63" s="58" t="s">
        <v>13</v>
      </c>
      <c r="D63" s="58" t="s">
        <v>1807</v>
      </c>
      <c r="E63" s="58" t="s">
        <v>928</v>
      </c>
      <c r="F63" s="58" t="s">
        <v>929</v>
      </c>
      <c r="G63" s="58" t="s">
        <v>1808</v>
      </c>
      <c r="H63" s="58" t="s">
        <v>1809</v>
      </c>
      <c r="I63" s="56" t="s">
        <v>1640</v>
      </c>
      <c r="J63" s="56" t="s">
        <v>1640</v>
      </c>
      <c r="K63" s="61">
        <f t="shared" si="1"/>
        <v>1600</v>
      </c>
      <c r="L63" s="61">
        <v>2411.4699999999998</v>
      </c>
      <c r="M63" s="61">
        <v>1600</v>
      </c>
      <c r="N63" s="61">
        <v>0</v>
      </c>
      <c r="O63" s="61">
        <v>0</v>
      </c>
      <c r="P63" s="61">
        <v>0</v>
      </c>
      <c r="Q63" s="61">
        <v>0</v>
      </c>
      <c r="R63" s="61">
        <v>0</v>
      </c>
      <c r="S63" s="61">
        <v>0</v>
      </c>
      <c r="T63" s="61">
        <v>0</v>
      </c>
      <c r="U63" s="61">
        <v>0</v>
      </c>
      <c r="V63" s="61">
        <v>0</v>
      </c>
      <c r="W63" s="61">
        <v>0</v>
      </c>
      <c r="X63" s="61">
        <v>0</v>
      </c>
      <c r="Y63" s="61">
        <v>0</v>
      </c>
      <c r="Z63" s="61">
        <v>0</v>
      </c>
      <c r="AA63" s="61">
        <v>0</v>
      </c>
      <c r="AB63" s="61">
        <v>0</v>
      </c>
      <c r="AC63" s="61">
        <v>0</v>
      </c>
      <c r="AD63" s="61">
        <v>0</v>
      </c>
      <c r="AE63" s="61">
        <f t="shared" si="2"/>
        <v>1600</v>
      </c>
      <c r="AF63" s="61">
        <v>0</v>
      </c>
    </row>
    <row r="64" spans="1:32" s="53" customFormat="1" ht="103.5" customHeight="1">
      <c r="A64" s="56" t="s">
        <v>1386</v>
      </c>
      <c r="B64" s="58" t="s">
        <v>1810</v>
      </c>
      <c r="C64" s="58" t="s">
        <v>13</v>
      </c>
      <c r="D64" s="58" t="s">
        <v>1811</v>
      </c>
      <c r="E64" s="58" t="s">
        <v>928</v>
      </c>
      <c r="F64" s="58" t="s">
        <v>929</v>
      </c>
      <c r="G64" s="58" t="s">
        <v>1812</v>
      </c>
      <c r="H64" s="58" t="s">
        <v>1813</v>
      </c>
      <c r="I64" s="56" t="s">
        <v>1640</v>
      </c>
      <c r="J64" s="56" t="s">
        <v>1640</v>
      </c>
      <c r="K64" s="61">
        <f t="shared" si="1"/>
        <v>1200</v>
      </c>
      <c r="L64" s="61">
        <v>0</v>
      </c>
      <c r="M64" s="61">
        <v>1200</v>
      </c>
      <c r="N64" s="61">
        <v>0</v>
      </c>
      <c r="O64" s="61">
        <v>0</v>
      </c>
      <c r="P64" s="61">
        <v>0</v>
      </c>
      <c r="Q64" s="61">
        <v>0</v>
      </c>
      <c r="R64" s="61">
        <v>0</v>
      </c>
      <c r="S64" s="61">
        <v>0</v>
      </c>
      <c r="T64" s="61">
        <v>0</v>
      </c>
      <c r="U64" s="61">
        <v>0</v>
      </c>
      <c r="V64" s="61">
        <v>0</v>
      </c>
      <c r="W64" s="61">
        <v>0</v>
      </c>
      <c r="X64" s="61">
        <v>0</v>
      </c>
      <c r="Y64" s="61">
        <v>0</v>
      </c>
      <c r="Z64" s="61">
        <v>0</v>
      </c>
      <c r="AA64" s="61">
        <v>0</v>
      </c>
      <c r="AB64" s="61">
        <v>0</v>
      </c>
      <c r="AC64" s="61">
        <v>0</v>
      </c>
      <c r="AD64" s="61">
        <v>0</v>
      </c>
      <c r="AE64" s="61">
        <f t="shared" si="2"/>
        <v>1200</v>
      </c>
      <c r="AF64" s="61">
        <v>0</v>
      </c>
    </row>
    <row r="65" spans="1:32" s="53" customFormat="1" ht="177.75" customHeight="1">
      <c r="A65" s="56" t="s">
        <v>1023</v>
      </c>
      <c r="B65" s="58" t="s">
        <v>1814</v>
      </c>
      <c r="C65" s="58" t="s">
        <v>13</v>
      </c>
      <c r="D65" s="58" t="s">
        <v>1815</v>
      </c>
      <c r="E65" s="58" t="s">
        <v>928</v>
      </c>
      <c r="F65" s="58" t="s">
        <v>929</v>
      </c>
      <c r="G65" s="58" t="s">
        <v>1812</v>
      </c>
      <c r="H65" s="58" t="s">
        <v>1813</v>
      </c>
      <c r="I65" s="56" t="s">
        <v>1640</v>
      </c>
      <c r="J65" s="56" t="s">
        <v>1640</v>
      </c>
      <c r="K65" s="61">
        <f t="shared" si="1"/>
        <v>2417.44</v>
      </c>
      <c r="L65" s="61">
        <v>8643.3700000000008</v>
      </c>
      <c r="M65" s="61">
        <v>2417.44</v>
      </c>
      <c r="N65" s="61">
        <v>0</v>
      </c>
      <c r="O65" s="61">
        <v>0</v>
      </c>
      <c r="P65" s="61">
        <v>0</v>
      </c>
      <c r="Q65" s="61">
        <v>0</v>
      </c>
      <c r="R65" s="61">
        <v>0</v>
      </c>
      <c r="S65" s="61">
        <v>0</v>
      </c>
      <c r="T65" s="61">
        <v>0</v>
      </c>
      <c r="U65" s="61">
        <v>0</v>
      </c>
      <c r="V65" s="61">
        <v>0</v>
      </c>
      <c r="W65" s="61">
        <v>0</v>
      </c>
      <c r="X65" s="61">
        <v>0</v>
      </c>
      <c r="Y65" s="61">
        <v>0</v>
      </c>
      <c r="Z65" s="61">
        <v>0</v>
      </c>
      <c r="AA65" s="61">
        <v>0</v>
      </c>
      <c r="AB65" s="61">
        <v>0</v>
      </c>
      <c r="AC65" s="61">
        <v>0</v>
      </c>
      <c r="AD65" s="61">
        <v>0</v>
      </c>
      <c r="AE65" s="61">
        <f t="shared" si="2"/>
        <v>2417.44</v>
      </c>
      <c r="AF65" s="61">
        <v>0</v>
      </c>
    </row>
    <row r="66" spans="1:32" s="53" customFormat="1" ht="159" customHeight="1">
      <c r="A66" s="56" t="s">
        <v>1024</v>
      </c>
      <c r="B66" s="65" t="s">
        <v>1816</v>
      </c>
      <c r="C66" s="58" t="s">
        <v>13</v>
      </c>
      <c r="D66" s="58" t="s">
        <v>1817</v>
      </c>
      <c r="E66" s="58" t="s">
        <v>928</v>
      </c>
      <c r="F66" s="58" t="s">
        <v>929</v>
      </c>
      <c r="G66" s="58" t="s">
        <v>1818</v>
      </c>
      <c r="H66" s="58" t="s">
        <v>1819</v>
      </c>
      <c r="I66" s="56" t="s">
        <v>1640</v>
      </c>
      <c r="J66" s="56" t="s">
        <v>1640</v>
      </c>
      <c r="K66" s="61">
        <f t="shared" si="1"/>
        <v>5022</v>
      </c>
      <c r="L66" s="61">
        <v>0</v>
      </c>
      <c r="M66" s="61">
        <v>5022</v>
      </c>
      <c r="N66" s="61">
        <v>0</v>
      </c>
      <c r="O66" s="61">
        <v>0</v>
      </c>
      <c r="P66" s="61">
        <v>0</v>
      </c>
      <c r="Q66" s="61">
        <v>0</v>
      </c>
      <c r="R66" s="61">
        <v>0</v>
      </c>
      <c r="S66" s="61">
        <v>0</v>
      </c>
      <c r="T66" s="61">
        <v>0</v>
      </c>
      <c r="U66" s="61">
        <v>0</v>
      </c>
      <c r="V66" s="61">
        <v>0</v>
      </c>
      <c r="W66" s="61">
        <v>0</v>
      </c>
      <c r="X66" s="61">
        <v>0</v>
      </c>
      <c r="Y66" s="61">
        <v>0</v>
      </c>
      <c r="Z66" s="61">
        <v>0</v>
      </c>
      <c r="AA66" s="61">
        <v>0</v>
      </c>
      <c r="AB66" s="61">
        <v>0</v>
      </c>
      <c r="AC66" s="61">
        <v>0</v>
      </c>
      <c r="AD66" s="61">
        <v>0</v>
      </c>
      <c r="AE66" s="61">
        <f t="shared" si="2"/>
        <v>5022</v>
      </c>
      <c r="AF66" s="61">
        <v>0</v>
      </c>
    </row>
    <row r="67" spans="1:32" s="53" customFormat="1" ht="153" customHeight="1">
      <c r="A67" s="56" t="s">
        <v>1025</v>
      </c>
      <c r="B67" s="65" t="s">
        <v>1821</v>
      </c>
      <c r="C67" s="58" t="s">
        <v>13</v>
      </c>
      <c r="D67" s="58" t="s">
        <v>1822</v>
      </c>
      <c r="E67" s="58" t="s">
        <v>928</v>
      </c>
      <c r="F67" s="58" t="s">
        <v>929</v>
      </c>
      <c r="G67" s="58" t="s">
        <v>1823</v>
      </c>
      <c r="H67" s="58" t="s">
        <v>1824</v>
      </c>
      <c r="I67" s="56" t="s">
        <v>1640</v>
      </c>
      <c r="J67" s="56" t="s">
        <v>1640</v>
      </c>
      <c r="K67" s="61">
        <f t="shared" si="1"/>
        <v>3838.69</v>
      </c>
      <c r="L67" s="61">
        <v>0</v>
      </c>
      <c r="M67" s="61">
        <v>3838.69</v>
      </c>
      <c r="N67" s="61">
        <v>0</v>
      </c>
      <c r="O67" s="61">
        <v>0</v>
      </c>
      <c r="P67" s="61">
        <v>0</v>
      </c>
      <c r="Q67" s="61">
        <v>0</v>
      </c>
      <c r="R67" s="61">
        <v>0</v>
      </c>
      <c r="S67" s="61">
        <v>0</v>
      </c>
      <c r="T67" s="61">
        <v>0</v>
      </c>
      <c r="U67" s="61">
        <v>0</v>
      </c>
      <c r="V67" s="61">
        <v>0</v>
      </c>
      <c r="W67" s="61">
        <v>0</v>
      </c>
      <c r="X67" s="61">
        <v>0</v>
      </c>
      <c r="Y67" s="61">
        <v>0</v>
      </c>
      <c r="Z67" s="61">
        <v>0</v>
      </c>
      <c r="AA67" s="61">
        <v>0</v>
      </c>
      <c r="AB67" s="61">
        <v>0</v>
      </c>
      <c r="AC67" s="61">
        <v>0</v>
      </c>
      <c r="AD67" s="61">
        <v>0</v>
      </c>
      <c r="AE67" s="67">
        <f t="shared" si="2"/>
        <v>3838.69</v>
      </c>
      <c r="AF67" s="61">
        <v>0</v>
      </c>
    </row>
    <row r="68" spans="1:32" s="53" customFormat="1" ht="409.5" customHeight="1">
      <c r="A68" s="143" t="s">
        <v>1026</v>
      </c>
      <c r="B68" s="145" t="s">
        <v>2032</v>
      </c>
      <c r="C68" s="143" t="s">
        <v>13</v>
      </c>
      <c r="D68" s="140" t="s">
        <v>2033</v>
      </c>
      <c r="E68" s="140" t="s">
        <v>928</v>
      </c>
      <c r="F68" s="140" t="s">
        <v>929</v>
      </c>
      <c r="G68" s="140" t="s">
        <v>1825</v>
      </c>
      <c r="H68" s="140" t="s">
        <v>1826</v>
      </c>
      <c r="I68" s="140" t="s">
        <v>1683</v>
      </c>
      <c r="J68" s="140" t="s">
        <v>1683</v>
      </c>
      <c r="K68" s="147">
        <f>AE69</f>
        <v>0</v>
      </c>
      <c r="L68" s="147">
        <v>0</v>
      </c>
      <c r="M68" s="147">
        <v>0</v>
      </c>
      <c r="N68" s="147">
        <v>32905.269999999997</v>
      </c>
      <c r="O68" s="147">
        <v>0</v>
      </c>
      <c r="P68" s="147">
        <v>0</v>
      </c>
      <c r="Q68" s="147">
        <v>0</v>
      </c>
      <c r="R68" s="147">
        <v>0</v>
      </c>
      <c r="S68" s="147">
        <v>0</v>
      </c>
      <c r="T68" s="147">
        <v>0</v>
      </c>
      <c r="U68" s="147">
        <v>0</v>
      </c>
      <c r="V68" s="147">
        <v>0</v>
      </c>
      <c r="W68" s="147">
        <v>0</v>
      </c>
      <c r="X68" s="147">
        <v>0</v>
      </c>
      <c r="Y68" s="147">
        <v>0</v>
      </c>
      <c r="Z68" s="147">
        <v>0</v>
      </c>
      <c r="AA68" s="147">
        <v>0</v>
      </c>
      <c r="AB68" s="147">
        <v>0</v>
      </c>
      <c r="AC68" s="147">
        <v>0</v>
      </c>
      <c r="AD68" s="147">
        <v>0</v>
      </c>
      <c r="AE68" s="147">
        <f>SUBTOTAL(9,M68:AD69)</f>
        <v>32905.269999999997</v>
      </c>
      <c r="AF68" s="147"/>
    </row>
    <row r="69" spans="1:32" s="53" customFormat="1" ht="409.5" customHeight="1">
      <c r="A69" s="144"/>
      <c r="B69" s="146"/>
      <c r="C69" s="144"/>
      <c r="D69" s="142"/>
      <c r="E69" s="141"/>
      <c r="F69" s="141"/>
      <c r="G69" s="141"/>
      <c r="H69" s="141"/>
      <c r="I69" s="141"/>
      <c r="J69" s="141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>
        <v>0</v>
      </c>
    </row>
    <row r="70" spans="1:32" s="53" customFormat="1" ht="269.25" customHeight="1">
      <c r="A70" s="56" t="s">
        <v>1027</v>
      </c>
      <c r="B70" s="57" t="s">
        <v>2035</v>
      </c>
      <c r="C70" s="58" t="s">
        <v>13</v>
      </c>
      <c r="D70" s="58" t="s">
        <v>2034</v>
      </c>
      <c r="E70" s="58" t="s">
        <v>928</v>
      </c>
      <c r="F70" s="58" t="s">
        <v>929</v>
      </c>
      <c r="G70" s="58" t="s">
        <v>1827</v>
      </c>
      <c r="H70" s="58" t="s">
        <v>1828</v>
      </c>
      <c r="I70" s="56" t="s">
        <v>1683</v>
      </c>
      <c r="J70" s="56" t="s">
        <v>1683</v>
      </c>
      <c r="K70" s="66">
        <f t="shared" si="1"/>
        <v>25494.52694</v>
      </c>
      <c r="L70" s="61">
        <v>0</v>
      </c>
      <c r="M70" s="61">
        <v>0</v>
      </c>
      <c r="N70" s="61">
        <v>25494.52694</v>
      </c>
      <c r="O70" s="61">
        <v>0</v>
      </c>
      <c r="P70" s="61">
        <v>0</v>
      </c>
      <c r="Q70" s="61">
        <v>0</v>
      </c>
      <c r="R70" s="61">
        <v>0</v>
      </c>
      <c r="S70" s="61">
        <v>0</v>
      </c>
      <c r="T70" s="61">
        <v>0</v>
      </c>
      <c r="U70" s="61">
        <v>0</v>
      </c>
      <c r="V70" s="61">
        <v>0</v>
      </c>
      <c r="W70" s="61">
        <v>0</v>
      </c>
      <c r="X70" s="61">
        <v>0</v>
      </c>
      <c r="Y70" s="61">
        <v>0</v>
      </c>
      <c r="Z70" s="61">
        <v>0</v>
      </c>
      <c r="AA70" s="61">
        <v>0</v>
      </c>
      <c r="AB70" s="61">
        <v>0</v>
      </c>
      <c r="AC70" s="61">
        <v>0</v>
      </c>
      <c r="AD70" s="61">
        <v>0</v>
      </c>
      <c r="AE70" s="95">
        <f t="shared" si="2"/>
        <v>25494.52694</v>
      </c>
      <c r="AF70" s="12">
        <v>0</v>
      </c>
    </row>
    <row r="71" spans="1:32" s="53" customFormat="1" ht="119.25" customHeight="1">
      <c r="A71" s="56" t="s">
        <v>1028</v>
      </c>
      <c r="B71" s="68" t="s">
        <v>2037</v>
      </c>
      <c r="C71" s="64" t="s">
        <v>13</v>
      </c>
      <c r="D71" s="63" t="s">
        <v>2036</v>
      </c>
      <c r="E71" s="63" t="s">
        <v>928</v>
      </c>
      <c r="F71" s="63" t="s">
        <v>929</v>
      </c>
      <c r="G71" s="63" t="s">
        <v>2039</v>
      </c>
      <c r="H71" s="63" t="s">
        <v>2038</v>
      </c>
      <c r="I71" s="63" t="s">
        <v>1683</v>
      </c>
      <c r="J71" s="63" t="s">
        <v>1683</v>
      </c>
      <c r="K71" s="66">
        <f t="shared" si="1"/>
        <v>19000.562590000001</v>
      </c>
      <c r="L71" s="61">
        <v>0</v>
      </c>
      <c r="M71" s="61">
        <v>0</v>
      </c>
      <c r="N71" s="61">
        <v>19000.562590000001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61">
        <v>0</v>
      </c>
      <c r="W71" s="61">
        <v>0</v>
      </c>
      <c r="X71" s="61">
        <v>0</v>
      </c>
      <c r="Y71" s="61">
        <v>0</v>
      </c>
      <c r="Z71" s="61">
        <v>0</v>
      </c>
      <c r="AA71" s="61">
        <v>0</v>
      </c>
      <c r="AB71" s="61">
        <v>0</v>
      </c>
      <c r="AC71" s="61">
        <v>0</v>
      </c>
      <c r="AD71" s="61">
        <v>0</v>
      </c>
      <c r="AE71" s="95">
        <f t="shared" si="2"/>
        <v>19000.562590000001</v>
      </c>
      <c r="AF71" s="12">
        <v>0</v>
      </c>
    </row>
    <row r="72" spans="1:32" s="53" customFormat="1" ht="119.25" customHeight="1">
      <c r="A72" s="56" t="s">
        <v>1029</v>
      </c>
      <c r="B72" s="11" t="s">
        <v>924</v>
      </c>
      <c r="C72" s="11" t="s">
        <v>925</v>
      </c>
      <c r="D72" s="11" t="s">
        <v>926</v>
      </c>
      <c r="E72" s="11" t="s">
        <v>18</v>
      </c>
      <c r="F72" s="11" t="s">
        <v>36</v>
      </c>
      <c r="G72" s="12">
        <v>0</v>
      </c>
      <c r="H72" s="13">
        <v>0.40799999999999997</v>
      </c>
      <c r="I72" s="14" t="s">
        <v>14</v>
      </c>
      <c r="J72" s="14" t="s">
        <v>14</v>
      </c>
      <c r="K72" s="96">
        <f t="shared" si="1"/>
        <v>1529.84</v>
      </c>
      <c r="L72" s="61">
        <v>0</v>
      </c>
      <c r="M72" s="61">
        <v>0</v>
      </c>
      <c r="N72" s="61">
        <v>0</v>
      </c>
      <c r="O72" s="12">
        <v>1529.84</v>
      </c>
      <c r="P72" s="61">
        <v>0</v>
      </c>
      <c r="Q72" s="61">
        <v>0</v>
      </c>
      <c r="R72" s="61">
        <v>0</v>
      </c>
      <c r="S72" s="61">
        <v>0</v>
      </c>
      <c r="T72" s="61">
        <v>0</v>
      </c>
      <c r="U72" s="61">
        <v>0</v>
      </c>
      <c r="V72" s="61">
        <v>0</v>
      </c>
      <c r="W72" s="61">
        <v>0</v>
      </c>
      <c r="X72" s="61">
        <v>0</v>
      </c>
      <c r="Y72" s="61">
        <v>0</v>
      </c>
      <c r="Z72" s="61">
        <v>0</v>
      </c>
      <c r="AA72" s="61">
        <v>0</v>
      </c>
      <c r="AB72" s="61">
        <v>0</v>
      </c>
      <c r="AC72" s="61">
        <v>0</v>
      </c>
      <c r="AD72" s="61">
        <v>0</v>
      </c>
      <c r="AE72" s="95">
        <f t="shared" si="2"/>
        <v>1529.84</v>
      </c>
      <c r="AF72" s="12">
        <v>0</v>
      </c>
    </row>
    <row r="73" spans="1:32" s="9" customFormat="1" ht="45" customHeight="1">
      <c r="A73" s="56" t="s">
        <v>1030</v>
      </c>
      <c r="B73" s="11" t="s">
        <v>924</v>
      </c>
      <c r="C73" s="11" t="s">
        <v>925</v>
      </c>
      <c r="D73" s="11" t="s">
        <v>927</v>
      </c>
      <c r="E73" s="11" t="s">
        <v>18</v>
      </c>
      <c r="F73" s="11" t="s">
        <v>36</v>
      </c>
      <c r="G73" s="12">
        <v>0</v>
      </c>
      <c r="H73" s="13">
        <v>7.9000000000000001E-2</v>
      </c>
      <c r="I73" s="14" t="s">
        <v>14</v>
      </c>
      <c r="J73" s="14" t="s">
        <v>14</v>
      </c>
      <c r="K73" s="66">
        <f t="shared" si="1"/>
        <v>239.7</v>
      </c>
      <c r="L73" s="61">
        <v>0</v>
      </c>
      <c r="M73" s="61">
        <v>0</v>
      </c>
      <c r="N73" s="61">
        <v>0</v>
      </c>
      <c r="O73" s="61">
        <v>239.7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95">
        <f t="shared" si="2"/>
        <v>239.7</v>
      </c>
      <c r="AF73" s="12">
        <v>0</v>
      </c>
    </row>
    <row r="74" spans="1:32" s="18" customFormat="1" ht="135" customHeight="1">
      <c r="A74" s="56" t="s">
        <v>1031</v>
      </c>
      <c r="B74" s="16" t="s">
        <v>1626</v>
      </c>
      <c r="C74" s="10" t="s">
        <v>1238</v>
      </c>
      <c r="D74" s="17" t="s">
        <v>1627</v>
      </c>
      <c r="E74" s="11" t="s">
        <v>928</v>
      </c>
      <c r="F74" s="11" t="s">
        <v>929</v>
      </c>
      <c r="G74" s="11" t="s">
        <v>2045</v>
      </c>
      <c r="H74" s="11" t="s">
        <v>2044</v>
      </c>
      <c r="I74" s="10" t="s">
        <v>14</v>
      </c>
      <c r="J74" s="10" t="s">
        <v>14</v>
      </c>
      <c r="K74" s="66">
        <f>AE74</f>
        <v>8401.369999999999</v>
      </c>
      <c r="L74" s="61">
        <v>0</v>
      </c>
      <c r="M74" s="61">
        <v>0</v>
      </c>
      <c r="N74" s="61">
        <v>0</v>
      </c>
      <c r="O74" s="61">
        <f>5000+3401.37</f>
        <v>8401.369999999999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95">
        <f t="shared" si="2"/>
        <v>8401.369999999999</v>
      </c>
      <c r="AF74" s="12">
        <v>0</v>
      </c>
    </row>
    <row r="75" spans="1:32" s="18" customFormat="1" ht="127.5" customHeight="1">
      <c r="A75" s="56" t="s">
        <v>1820</v>
      </c>
      <c r="B75" s="19" t="s">
        <v>1355</v>
      </c>
      <c r="C75" s="10" t="s">
        <v>1238</v>
      </c>
      <c r="D75" s="17" t="s">
        <v>1628</v>
      </c>
      <c r="E75" s="11" t="s">
        <v>928</v>
      </c>
      <c r="F75" s="11" t="s">
        <v>929</v>
      </c>
      <c r="G75" s="11" t="s">
        <v>2042</v>
      </c>
      <c r="H75" s="11" t="s">
        <v>2043</v>
      </c>
      <c r="I75" s="10" t="s">
        <v>14</v>
      </c>
      <c r="J75" s="10" t="s">
        <v>14</v>
      </c>
      <c r="K75" s="66">
        <f t="shared" si="1"/>
        <v>6411.4699999999993</v>
      </c>
      <c r="L75" s="61">
        <v>0</v>
      </c>
      <c r="M75" s="61">
        <v>0</v>
      </c>
      <c r="N75" s="61">
        <v>0</v>
      </c>
      <c r="O75" s="61">
        <f>4000+2411.47</f>
        <v>6411.4699999999993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95">
        <f t="shared" si="2"/>
        <v>6411.4699999999993</v>
      </c>
      <c r="AF75" s="12">
        <v>0</v>
      </c>
    </row>
    <row r="76" spans="1:32" s="9" customFormat="1" ht="218.25" customHeight="1">
      <c r="A76" s="56" t="s">
        <v>1032</v>
      </c>
      <c r="B76" s="11" t="s">
        <v>930</v>
      </c>
      <c r="C76" s="11" t="s">
        <v>13</v>
      </c>
      <c r="D76" s="11" t="s">
        <v>1621</v>
      </c>
      <c r="E76" s="11" t="s">
        <v>18</v>
      </c>
      <c r="F76" s="11" t="s">
        <v>929</v>
      </c>
      <c r="G76" s="11" t="s">
        <v>931</v>
      </c>
      <c r="H76" s="11" t="s">
        <v>932</v>
      </c>
      <c r="I76" s="10" t="s">
        <v>14</v>
      </c>
      <c r="J76" s="10" t="s">
        <v>14</v>
      </c>
      <c r="K76" s="66">
        <f t="shared" si="1"/>
        <v>7776</v>
      </c>
      <c r="L76" s="61">
        <v>0</v>
      </c>
      <c r="M76" s="61">
        <v>0</v>
      </c>
      <c r="N76" s="61">
        <v>0</v>
      </c>
      <c r="O76" s="61">
        <v>7776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95">
        <f t="shared" si="2"/>
        <v>7776</v>
      </c>
      <c r="AF76" s="12">
        <v>0</v>
      </c>
    </row>
    <row r="77" spans="1:32" s="18" customFormat="1" ht="153" customHeight="1">
      <c r="A77" s="56" t="s">
        <v>1033</v>
      </c>
      <c r="B77" s="11" t="s">
        <v>972</v>
      </c>
      <c r="C77" s="10" t="s">
        <v>1238</v>
      </c>
      <c r="D77" s="11" t="s">
        <v>1625</v>
      </c>
      <c r="E77" s="11" t="s">
        <v>18</v>
      </c>
      <c r="F77" s="11" t="s">
        <v>929</v>
      </c>
      <c r="G77" s="11" t="s">
        <v>1388</v>
      </c>
      <c r="H77" s="11" t="s">
        <v>1389</v>
      </c>
      <c r="I77" s="10" t="s">
        <v>14</v>
      </c>
      <c r="J77" s="10" t="s">
        <v>14</v>
      </c>
      <c r="K77" s="66">
        <f t="shared" si="1"/>
        <v>2954</v>
      </c>
      <c r="L77" s="61">
        <v>0</v>
      </c>
      <c r="M77" s="61">
        <v>0</v>
      </c>
      <c r="N77" s="61">
        <v>0</v>
      </c>
      <c r="O77" s="61">
        <v>2954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95">
        <f t="shared" si="2"/>
        <v>2954</v>
      </c>
      <c r="AF77" s="12">
        <v>0</v>
      </c>
    </row>
    <row r="78" spans="1:32" s="18" customFormat="1" ht="140.25" customHeight="1">
      <c r="A78" s="56" t="s">
        <v>1637</v>
      </c>
      <c r="B78" s="11" t="s">
        <v>938</v>
      </c>
      <c r="C78" s="10" t="s">
        <v>1238</v>
      </c>
      <c r="D78" s="10" t="s">
        <v>939</v>
      </c>
      <c r="E78" s="11" t="s">
        <v>18</v>
      </c>
      <c r="F78" s="11" t="s">
        <v>929</v>
      </c>
      <c r="G78" s="11" t="s">
        <v>1392</v>
      </c>
      <c r="H78" s="11" t="s">
        <v>1393</v>
      </c>
      <c r="I78" s="10" t="s">
        <v>14</v>
      </c>
      <c r="J78" s="10" t="s">
        <v>14</v>
      </c>
      <c r="K78" s="66">
        <f t="shared" si="1"/>
        <v>2307</v>
      </c>
      <c r="L78" s="61">
        <v>0</v>
      </c>
      <c r="M78" s="61">
        <v>0</v>
      </c>
      <c r="N78" s="61">
        <v>0</v>
      </c>
      <c r="O78" s="61">
        <v>2307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95">
        <f t="shared" si="2"/>
        <v>2307</v>
      </c>
      <c r="AF78" s="12">
        <v>0</v>
      </c>
    </row>
    <row r="79" spans="1:32" s="18" customFormat="1" ht="129" customHeight="1">
      <c r="A79" s="56" t="s">
        <v>1034</v>
      </c>
      <c r="B79" s="16" t="s">
        <v>1356</v>
      </c>
      <c r="C79" s="10" t="s">
        <v>1238</v>
      </c>
      <c r="D79" s="20" t="s">
        <v>1357</v>
      </c>
      <c r="E79" s="11" t="s">
        <v>928</v>
      </c>
      <c r="F79" s="11" t="s">
        <v>929</v>
      </c>
      <c r="G79" s="11" t="s">
        <v>1367</v>
      </c>
      <c r="H79" s="11" t="s">
        <v>1368</v>
      </c>
      <c r="I79" s="10" t="s">
        <v>14</v>
      </c>
      <c r="J79" s="10" t="s">
        <v>14</v>
      </c>
      <c r="K79" s="66">
        <f t="shared" si="1"/>
        <v>3000</v>
      </c>
      <c r="L79" s="61">
        <v>0</v>
      </c>
      <c r="M79" s="61">
        <v>0</v>
      </c>
      <c r="N79" s="61">
        <v>0</v>
      </c>
      <c r="O79" s="61">
        <v>3000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95">
        <f t="shared" si="2"/>
        <v>3000</v>
      </c>
      <c r="AF79" s="12">
        <v>0</v>
      </c>
    </row>
    <row r="80" spans="1:32" s="18" customFormat="1" ht="99" customHeight="1">
      <c r="A80" s="56" t="s">
        <v>1035</v>
      </c>
      <c r="B80" s="11" t="s">
        <v>933</v>
      </c>
      <c r="C80" s="10" t="s">
        <v>1238</v>
      </c>
      <c r="D80" s="11" t="s">
        <v>1243</v>
      </c>
      <c r="E80" s="11" t="s">
        <v>18</v>
      </c>
      <c r="F80" s="11" t="s">
        <v>929</v>
      </c>
      <c r="G80" s="11" t="s">
        <v>2067</v>
      </c>
      <c r="H80" s="11" t="s">
        <v>2068</v>
      </c>
      <c r="I80" s="10" t="s">
        <v>14</v>
      </c>
      <c r="J80" s="10" t="s">
        <v>14</v>
      </c>
      <c r="K80" s="66">
        <f t="shared" si="1"/>
        <v>9100.2790000000005</v>
      </c>
      <c r="L80" s="61">
        <v>0</v>
      </c>
      <c r="M80" s="61">
        <v>0</v>
      </c>
      <c r="N80" s="61">
        <v>0</v>
      </c>
      <c r="O80" s="72">
        <v>9100.2790000000005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95">
        <f t="shared" si="2"/>
        <v>9100.2790000000005</v>
      </c>
      <c r="AF80" s="12">
        <v>0</v>
      </c>
    </row>
    <row r="81" spans="1:32" s="18" customFormat="1" ht="246" customHeight="1">
      <c r="A81" s="56" t="s">
        <v>1036</v>
      </c>
      <c r="B81" s="10" t="s">
        <v>935</v>
      </c>
      <c r="C81" s="10" t="s">
        <v>1238</v>
      </c>
      <c r="D81" s="22" t="s">
        <v>934</v>
      </c>
      <c r="E81" s="11" t="s">
        <v>18</v>
      </c>
      <c r="F81" s="11" t="s">
        <v>929</v>
      </c>
      <c r="G81" s="11" t="s">
        <v>2069</v>
      </c>
      <c r="H81" s="11" t="s">
        <v>2070</v>
      </c>
      <c r="I81" s="10" t="s">
        <v>14</v>
      </c>
      <c r="J81" s="10" t="s">
        <v>14</v>
      </c>
      <c r="K81" s="66">
        <f t="shared" ref="K81:K129" si="3">AE81</f>
        <v>37943.74</v>
      </c>
      <c r="L81" s="61">
        <v>0</v>
      </c>
      <c r="M81" s="61">
        <v>0</v>
      </c>
      <c r="N81" s="61">
        <v>0</v>
      </c>
      <c r="O81" s="72">
        <v>37943.74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95">
        <f t="shared" ref="AE81:AE129" si="4">SUM(M81:AD81)</f>
        <v>37943.74</v>
      </c>
      <c r="AF81" s="12">
        <v>0</v>
      </c>
    </row>
    <row r="82" spans="1:32" s="18" customFormat="1" ht="145.5" customHeight="1">
      <c r="A82" s="56" t="s">
        <v>1037</v>
      </c>
      <c r="B82" s="16" t="s">
        <v>1358</v>
      </c>
      <c r="C82" s="10" t="s">
        <v>1238</v>
      </c>
      <c r="D82" s="23" t="s">
        <v>1359</v>
      </c>
      <c r="E82" s="11" t="s">
        <v>928</v>
      </c>
      <c r="F82" s="11" t="s">
        <v>929</v>
      </c>
      <c r="G82" s="11" t="s">
        <v>2071</v>
      </c>
      <c r="H82" s="11" t="s">
        <v>1369</v>
      </c>
      <c r="I82" s="10" t="s">
        <v>14</v>
      </c>
      <c r="J82" s="10" t="s">
        <v>14</v>
      </c>
      <c r="K82" s="66">
        <f t="shared" si="3"/>
        <v>2900.1</v>
      </c>
      <c r="L82" s="61">
        <v>0</v>
      </c>
      <c r="M82" s="61">
        <v>0</v>
      </c>
      <c r="N82" s="61">
        <v>0</v>
      </c>
      <c r="O82" s="61">
        <v>2900.1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95">
        <f t="shared" si="4"/>
        <v>2900.1</v>
      </c>
      <c r="AF82" s="12">
        <v>0</v>
      </c>
    </row>
    <row r="83" spans="1:32" s="18" customFormat="1" ht="85.5" customHeight="1">
      <c r="A83" s="56" t="s">
        <v>1038</v>
      </c>
      <c r="B83" s="16" t="s">
        <v>1639</v>
      </c>
      <c r="C83" s="10" t="s">
        <v>1613</v>
      </c>
      <c r="D83" s="16" t="s">
        <v>1612</v>
      </c>
      <c r="E83" s="11" t="s">
        <v>928</v>
      </c>
      <c r="F83" s="11" t="s">
        <v>929</v>
      </c>
      <c r="G83" s="11" t="s">
        <v>1370</v>
      </c>
      <c r="H83" s="11" t="s">
        <v>1371</v>
      </c>
      <c r="I83" s="10" t="s">
        <v>14</v>
      </c>
      <c r="J83" s="10" t="s">
        <v>14</v>
      </c>
      <c r="K83" s="66">
        <f t="shared" si="3"/>
        <v>200</v>
      </c>
      <c r="L83" s="61">
        <v>0</v>
      </c>
      <c r="M83" s="61">
        <v>0</v>
      </c>
      <c r="N83" s="61">
        <v>0</v>
      </c>
      <c r="O83" s="88">
        <v>200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95">
        <f t="shared" si="4"/>
        <v>200</v>
      </c>
      <c r="AF83" s="12">
        <v>0</v>
      </c>
    </row>
    <row r="84" spans="1:32" s="18" customFormat="1" ht="130.5" customHeight="1">
      <c r="A84" s="56" t="s">
        <v>1039</v>
      </c>
      <c r="B84" s="24" t="s">
        <v>1360</v>
      </c>
      <c r="C84" s="10" t="s">
        <v>1238</v>
      </c>
      <c r="D84" s="23" t="s">
        <v>1614</v>
      </c>
      <c r="E84" s="11" t="s">
        <v>928</v>
      </c>
      <c r="F84" s="11" t="s">
        <v>929</v>
      </c>
      <c r="G84" s="11" t="s">
        <v>2072</v>
      </c>
      <c r="H84" s="11" t="s">
        <v>2073</v>
      </c>
      <c r="I84" s="10" t="s">
        <v>14</v>
      </c>
      <c r="J84" s="10" t="s">
        <v>14</v>
      </c>
      <c r="K84" s="66">
        <f t="shared" si="3"/>
        <v>1369.6279999999999</v>
      </c>
      <c r="L84" s="61">
        <v>0</v>
      </c>
      <c r="M84" s="61">
        <v>0</v>
      </c>
      <c r="N84" s="61">
        <v>0</v>
      </c>
      <c r="O84" s="61">
        <v>1369.6279999999999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95">
        <f t="shared" si="4"/>
        <v>1369.6279999999999</v>
      </c>
      <c r="AF84" s="12">
        <v>0</v>
      </c>
    </row>
    <row r="85" spans="1:32" s="18" customFormat="1" ht="139.5" customHeight="1">
      <c r="A85" s="56" t="s">
        <v>1040</v>
      </c>
      <c r="B85" s="16" t="s">
        <v>1361</v>
      </c>
      <c r="C85" s="10" t="s">
        <v>1238</v>
      </c>
      <c r="D85" s="25" t="s">
        <v>1615</v>
      </c>
      <c r="E85" s="11" t="s">
        <v>928</v>
      </c>
      <c r="F85" s="11" t="s">
        <v>929</v>
      </c>
      <c r="G85" s="11" t="s">
        <v>1372</v>
      </c>
      <c r="H85" s="11" t="s">
        <v>1373</v>
      </c>
      <c r="I85" s="10" t="s">
        <v>14</v>
      </c>
      <c r="J85" s="10" t="s">
        <v>14</v>
      </c>
      <c r="K85" s="66">
        <f t="shared" si="3"/>
        <v>8000</v>
      </c>
      <c r="L85" s="61">
        <v>0</v>
      </c>
      <c r="M85" s="61">
        <v>0</v>
      </c>
      <c r="N85" s="61">
        <v>0</v>
      </c>
      <c r="O85" s="61">
        <v>8000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95">
        <f t="shared" si="4"/>
        <v>8000</v>
      </c>
      <c r="AF85" s="12">
        <v>0</v>
      </c>
    </row>
    <row r="86" spans="1:32" s="18" customFormat="1" ht="133.5" customHeight="1">
      <c r="A86" s="56" t="s">
        <v>1041</v>
      </c>
      <c r="B86" s="16" t="s">
        <v>1362</v>
      </c>
      <c r="C86" s="10" t="s">
        <v>1238</v>
      </c>
      <c r="D86" s="23" t="s">
        <v>1624</v>
      </c>
      <c r="E86" s="11" t="s">
        <v>928</v>
      </c>
      <c r="F86" s="11" t="s">
        <v>929</v>
      </c>
      <c r="G86" s="11" t="s">
        <v>1374</v>
      </c>
      <c r="H86" s="11" t="s">
        <v>1371</v>
      </c>
      <c r="I86" s="10" t="s">
        <v>14</v>
      </c>
      <c r="J86" s="10" t="s">
        <v>14</v>
      </c>
      <c r="K86" s="66">
        <f t="shared" si="3"/>
        <v>1803.347</v>
      </c>
      <c r="L86" s="61">
        <v>0</v>
      </c>
      <c r="M86" s="61">
        <v>0</v>
      </c>
      <c r="N86" s="61">
        <v>0</v>
      </c>
      <c r="O86" s="72">
        <v>1803.347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95">
        <f t="shared" si="4"/>
        <v>1803.347</v>
      </c>
      <c r="AF86" s="12">
        <v>0</v>
      </c>
    </row>
    <row r="87" spans="1:32" s="18" customFormat="1" ht="132.75" customHeight="1">
      <c r="A87" s="56" t="s">
        <v>1042</v>
      </c>
      <c r="B87" s="26" t="s">
        <v>1363</v>
      </c>
      <c r="C87" s="10" t="s">
        <v>1238</v>
      </c>
      <c r="D87" s="23" t="s">
        <v>1616</v>
      </c>
      <c r="E87" s="11" t="s">
        <v>928</v>
      </c>
      <c r="F87" s="11" t="s">
        <v>929</v>
      </c>
      <c r="G87" s="11" t="s">
        <v>1375</v>
      </c>
      <c r="H87" s="11" t="s">
        <v>1376</v>
      </c>
      <c r="I87" s="10" t="s">
        <v>14</v>
      </c>
      <c r="J87" s="10" t="s">
        <v>14</v>
      </c>
      <c r="K87" s="66">
        <f t="shared" si="3"/>
        <v>3870.2170000000001</v>
      </c>
      <c r="L87" s="61">
        <v>0</v>
      </c>
      <c r="M87" s="61">
        <v>0</v>
      </c>
      <c r="N87" s="61">
        <v>0</v>
      </c>
      <c r="O87" s="72">
        <v>3870.2170000000001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95">
        <f t="shared" si="4"/>
        <v>3870.2170000000001</v>
      </c>
      <c r="AF87" s="12">
        <v>0</v>
      </c>
    </row>
    <row r="88" spans="1:32" s="18" customFormat="1" ht="143.25" customHeight="1">
      <c r="A88" s="56" t="s">
        <v>1043</v>
      </c>
      <c r="B88" s="11" t="s">
        <v>971</v>
      </c>
      <c r="C88" s="10" t="s">
        <v>1238</v>
      </c>
      <c r="D88" s="11" t="s">
        <v>936</v>
      </c>
      <c r="E88" s="11" t="s">
        <v>18</v>
      </c>
      <c r="F88" s="11" t="s">
        <v>929</v>
      </c>
      <c r="G88" s="11" t="s">
        <v>1391</v>
      </c>
      <c r="H88" s="11" t="s">
        <v>1390</v>
      </c>
      <c r="I88" s="10" t="s">
        <v>14</v>
      </c>
      <c r="J88" s="10" t="s">
        <v>14</v>
      </c>
      <c r="K88" s="66">
        <f t="shared" si="3"/>
        <v>1856</v>
      </c>
      <c r="L88" s="61">
        <v>0</v>
      </c>
      <c r="M88" s="61">
        <v>0</v>
      </c>
      <c r="N88" s="61">
        <v>0</v>
      </c>
      <c r="O88" s="61">
        <v>1856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95">
        <f t="shared" si="4"/>
        <v>1856</v>
      </c>
      <c r="AF88" s="12">
        <v>0</v>
      </c>
    </row>
    <row r="89" spans="1:32" s="9" customFormat="1" ht="179.25" customHeight="1">
      <c r="A89" s="56" t="s">
        <v>1044</v>
      </c>
      <c r="B89" s="11" t="s">
        <v>1629</v>
      </c>
      <c r="C89" s="11" t="s">
        <v>13</v>
      </c>
      <c r="D89" s="10" t="s">
        <v>940</v>
      </c>
      <c r="E89" s="11" t="s">
        <v>928</v>
      </c>
      <c r="F89" s="11" t="s">
        <v>929</v>
      </c>
      <c r="G89" s="11" t="s">
        <v>1242</v>
      </c>
      <c r="H89" s="11" t="s">
        <v>1387</v>
      </c>
      <c r="I89" s="10" t="s">
        <v>14</v>
      </c>
      <c r="J89" s="10" t="s">
        <v>14</v>
      </c>
      <c r="K89" s="66">
        <f t="shared" si="3"/>
        <v>3099</v>
      </c>
      <c r="L89" s="61">
        <v>0</v>
      </c>
      <c r="M89" s="61">
        <v>0</v>
      </c>
      <c r="N89" s="61">
        <v>0</v>
      </c>
      <c r="O89" s="61">
        <v>3099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95">
        <f t="shared" si="4"/>
        <v>3099</v>
      </c>
      <c r="AF89" s="12">
        <v>0</v>
      </c>
    </row>
    <row r="90" spans="1:32" s="18" customFormat="1" ht="138.75" customHeight="1">
      <c r="A90" s="56" t="s">
        <v>1045</v>
      </c>
      <c r="B90" s="10" t="s">
        <v>1239</v>
      </c>
      <c r="C90" s="10" t="s">
        <v>1238</v>
      </c>
      <c r="D90" s="23" t="s">
        <v>1630</v>
      </c>
      <c r="E90" s="11" t="s">
        <v>928</v>
      </c>
      <c r="F90" s="11" t="s">
        <v>929</v>
      </c>
      <c r="G90" s="11" t="s">
        <v>2046</v>
      </c>
      <c r="H90" s="11" t="s">
        <v>2047</v>
      </c>
      <c r="I90" s="10" t="s">
        <v>14</v>
      </c>
      <c r="J90" s="10" t="s">
        <v>14</v>
      </c>
      <c r="K90" s="66">
        <f t="shared" si="3"/>
        <v>11789.347</v>
      </c>
      <c r="L90" s="61">
        <v>0</v>
      </c>
      <c r="M90" s="61">
        <v>0</v>
      </c>
      <c r="N90" s="61">
        <v>0</v>
      </c>
      <c r="O90" s="72">
        <f>10000.707+1788.64</f>
        <v>11789.347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95">
        <f t="shared" si="4"/>
        <v>11789.347</v>
      </c>
      <c r="AF90" s="12">
        <v>0</v>
      </c>
    </row>
    <row r="91" spans="1:32" s="9" customFormat="1" ht="131.25" customHeight="1">
      <c r="A91" s="56" t="s">
        <v>1046</v>
      </c>
      <c r="B91" s="10" t="s">
        <v>1240</v>
      </c>
      <c r="C91" s="10" t="s">
        <v>1238</v>
      </c>
      <c r="D91" s="10" t="s">
        <v>1241</v>
      </c>
      <c r="E91" s="11" t="s">
        <v>928</v>
      </c>
      <c r="F91" s="11" t="s">
        <v>929</v>
      </c>
      <c r="G91" s="11" t="s">
        <v>2074</v>
      </c>
      <c r="H91" s="11" t="s">
        <v>1237</v>
      </c>
      <c r="I91" s="10" t="s">
        <v>14</v>
      </c>
      <c r="J91" s="10" t="s">
        <v>14</v>
      </c>
      <c r="K91" s="66">
        <f t="shared" si="3"/>
        <v>701.26</v>
      </c>
      <c r="L91" s="61">
        <v>0</v>
      </c>
      <c r="M91" s="61">
        <v>0</v>
      </c>
      <c r="N91" s="61">
        <v>0</v>
      </c>
      <c r="O91" s="70">
        <v>701.26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95">
        <f t="shared" si="4"/>
        <v>701.26</v>
      </c>
      <c r="AF91" s="12">
        <v>0</v>
      </c>
    </row>
    <row r="92" spans="1:32" s="9" customFormat="1" ht="137.25" customHeight="1">
      <c r="A92" s="56" t="s">
        <v>1047</v>
      </c>
      <c r="B92" s="11" t="s">
        <v>973</v>
      </c>
      <c r="C92" s="11" t="s">
        <v>13</v>
      </c>
      <c r="D92" s="10" t="s">
        <v>937</v>
      </c>
      <c r="E92" s="11" t="s">
        <v>928</v>
      </c>
      <c r="F92" s="11" t="s">
        <v>929</v>
      </c>
      <c r="G92" s="11" t="s">
        <v>941</v>
      </c>
      <c r="H92" s="11" t="s">
        <v>942</v>
      </c>
      <c r="I92" s="10" t="s">
        <v>14</v>
      </c>
      <c r="J92" s="10" t="s">
        <v>14</v>
      </c>
      <c r="K92" s="66">
        <f t="shared" si="3"/>
        <v>3099.15</v>
      </c>
      <c r="L92" s="61">
        <v>0</v>
      </c>
      <c r="M92" s="61">
        <v>0</v>
      </c>
      <c r="N92" s="61">
        <v>0</v>
      </c>
      <c r="O92" s="70">
        <v>3099.15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95">
        <f t="shared" si="4"/>
        <v>3099.15</v>
      </c>
      <c r="AF92" s="12">
        <v>0</v>
      </c>
    </row>
    <row r="93" spans="1:32" s="18" customFormat="1" ht="160.5" customHeight="1">
      <c r="A93" s="56" t="s">
        <v>1048</v>
      </c>
      <c r="B93" s="16" t="s">
        <v>1631</v>
      </c>
      <c r="C93" s="10" t="s">
        <v>1238</v>
      </c>
      <c r="D93" s="23" t="s">
        <v>1617</v>
      </c>
      <c r="E93" s="11" t="s">
        <v>928</v>
      </c>
      <c r="F93" s="11" t="s">
        <v>929</v>
      </c>
      <c r="G93" s="11" t="s">
        <v>2076</v>
      </c>
      <c r="H93" s="11" t="s">
        <v>2075</v>
      </c>
      <c r="I93" s="10" t="s">
        <v>14</v>
      </c>
      <c r="J93" s="10" t="s">
        <v>14</v>
      </c>
      <c r="K93" s="66">
        <f t="shared" si="3"/>
        <v>5383.7719999999999</v>
      </c>
      <c r="L93" s="61">
        <v>0</v>
      </c>
      <c r="M93" s="61">
        <v>0</v>
      </c>
      <c r="N93" s="61">
        <v>0</v>
      </c>
      <c r="O93" s="72">
        <v>5383.7719999999999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95">
        <f t="shared" si="4"/>
        <v>5383.7719999999999</v>
      </c>
      <c r="AF93" s="12">
        <v>0</v>
      </c>
    </row>
    <row r="94" spans="1:32" s="18" customFormat="1" ht="140.25" customHeight="1">
      <c r="A94" s="56" t="s">
        <v>1049</v>
      </c>
      <c r="B94" s="16" t="s">
        <v>1632</v>
      </c>
      <c r="C94" s="10" t="s">
        <v>1238</v>
      </c>
      <c r="D94" s="16" t="s">
        <v>1618</v>
      </c>
      <c r="E94" s="11" t="s">
        <v>928</v>
      </c>
      <c r="F94" s="11" t="s">
        <v>929</v>
      </c>
      <c r="G94" s="11" t="s">
        <v>1377</v>
      </c>
      <c r="H94" s="11" t="s">
        <v>1378</v>
      </c>
      <c r="I94" s="10" t="s">
        <v>14</v>
      </c>
      <c r="J94" s="10" t="s">
        <v>14</v>
      </c>
      <c r="K94" s="66">
        <f t="shared" si="3"/>
        <v>2500</v>
      </c>
      <c r="L94" s="61">
        <v>0</v>
      </c>
      <c r="M94" s="61">
        <v>0</v>
      </c>
      <c r="N94" s="61">
        <v>0</v>
      </c>
      <c r="O94" s="72">
        <v>2500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95">
        <f t="shared" si="4"/>
        <v>2500</v>
      </c>
      <c r="AF94" s="12">
        <v>0</v>
      </c>
    </row>
    <row r="95" spans="1:32" s="18" customFormat="1" ht="132" customHeight="1">
      <c r="A95" s="56" t="s">
        <v>1050</v>
      </c>
      <c r="B95" s="16" t="s">
        <v>1633</v>
      </c>
      <c r="C95" s="10" t="s">
        <v>1238</v>
      </c>
      <c r="D95" s="16" t="s">
        <v>1619</v>
      </c>
      <c r="E95" s="11" t="s">
        <v>928</v>
      </c>
      <c r="F95" s="11" t="s">
        <v>929</v>
      </c>
      <c r="G95" s="11" t="s">
        <v>1379</v>
      </c>
      <c r="H95" s="11" t="s">
        <v>1380</v>
      </c>
      <c r="I95" s="10" t="s">
        <v>14</v>
      </c>
      <c r="J95" s="10" t="s">
        <v>14</v>
      </c>
      <c r="K95" s="66">
        <f t="shared" si="3"/>
        <v>2194.6439999999998</v>
      </c>
      <c r="L95" s="61">
        <v>0</v>
      </c>
      <c r="M95" s="61">
        <v>0</v>
      </c>
      <c r="N95" s="61">
        <v>0</v>
      </c>
      <c r="O95" s="72">
        <v>2194.6439999999998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95">
        <f t="shared" si="4"/>
        <v>2194.6439999999998</v>
      </c>
      <c r="AF95" s="12">
        <v>0</v>
      </c>
    </row>
    <row r="96" spans="1:32" s="18" customFormat="1" ht="83.25" customHeight="1">
      <c r="A96" s="56" t="s">
        <v>1051</v>
      </c>
      <c r="B96" s="16" t="s">
        <v>1364</v>
      </c>
      <c r="C96" s="10" t="s">
        <v>1238</v>
      </c>
      <c r="D96" s="16" t="s">
        <v>1620</v>
      </c>
      <c r="E96" s="11" t="s">
        <v>928</v>
      </c>
      <c r="F96" s="11" t="s">
        <v>929</v>
      </c>
      <c r="G96" s="11" t="s">
        <v>1381</v>
      </c>
      <c r="H96" s="11" t="s">
        <v>1382</v>
      </c>
      <c r="I96" s="10" t="s">
        <v>14</v>
      </c>
      <c r="J96" s="10" t="s">
        <v>14</v>
      </c>
      <c r="K96" s="66">
        <f t="shared" si="3"/>
        <v>813.48</v>
      </c>
      <c r="L96" s="61">
        <v>0</v>
      </c>
      <c r="M96" s="61">
        <v>0</v>
      </c>
      <c r="N96" s="61">
        <v>0</v>
      </c>
      <c r="O96" s="61">
        <v>813.48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95">
        <f t="shared" si="4"/>
        <v>813.48</v>
      </c>
      <c r="AF96" s="12">
        <v>0</v>
      </c>
    </row>
    <row r="97" spans="1:32" s="18" customFormat="1" ht="93" customHeight="1">
      <c r="A97" s="56" t="s">
        <v>1052</v>
      </c>
      <c r="B97" s="16" t="s">
        <v>1634</v>
      </c>
      <c r="C97" s="10" t="s">
        <v>1238</v>
      </c>
      <c r="D97" s="16" t="s">
        <v>1623</v>
      </c>
      <c r="E97" s="11" t="s">
        <v>928</v>
      </c>
      <c r="F97" s="11" t="s">
        <v>929</v>
      </c>
      <c r="G97" s="11" t="s">
        <v>1383</v>
      </c>
      <c r="H97" s="11" t="s">
        <v>1384</v>
      </c>
      <c r="I97" s="10" t="s">
        <v>14</v>
      </c>
      <c r="J97" s="10" t="s">
        <v>14</v>
      </c>
      <c r="K97" s="66">
        <f t="shared" si="3"/>
        <v>5200</v>
      </c>
      <c r="L97" s="61">
        <v>0</v>
      </c>
      <c r="M97" s="61">
        <v>0</v>
      </c>
      <c r="N97" s="61">
        <v>0</v>
      </c>
      <c r="O97" s="61">
        <v>5200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95">
        <f t="shared" si="4"/>
        <v>5200</v>
      </c>
      <c r="AF97" s="12">
        <v>0</v>
      </c>
    </row>
    <row r="98" spans="1:32" s="18" customFormat="1" ht="130.5" customHeight="1">
      <c r="A98" s="56" t="s">
        <v>1053</v>
      </c>
      <c r="B98" s="16" t="s">
        <v>1635</v>
      </c>
      <c r="C98" s="10" t="s">
        <v>1238</v>
      </c>
      <c r="D98" s="26">
        <v>608867137</v>
      </c>
      <c r="E98" s="11" t="s">
        <v>928</v>
      </c>
      <c r="F98" s="11" t="s">
        <v>929</v>
      </c>
      <c r="G98" s="11" t="s">
        <v>2077</v>
      </c>
      <c r="H98" s="11" t="s">
        <v>2078</v>
      </c>
      <c r="I98" s="10" t="s">
        <v>14</v>
      </c>
      <c r="J98" s="10" t="s">
        <v>14</v>
      </c>
      <c r="K98" s="66">
        <f t="shared" si="3"/>
        <v>530.4</v>
      </c>
      <c r="L98" s="61">
        <v>0</v>
      </c>
      <c r="M98" s="61">
        <v>0</v>
      </c>
      <c r="N98" s="61">
        <v>0</v>
      </c>
      <c r="O98" s="61">
        <v>530.4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95">
        <f t="shared" si="4"/>
        <v>530.4</v>
      </c>
      <c r="AF98" s="12">
        <v>0</v>
      </c>
    </row>
    <row r="99" spans="1:32" s="9" customFormat="1" ht="150">
      <c r="A99" s="56" t="s">
        <v>1054</v>
      </c>
      <c r="B99" s="27" t="s">
        <v>31</v>
      </c>
      <c r="C99" s="11" t="s">
        <v>13</v>
      </c>
      <c r="D99" s="11" t="s">
        <v>30</v>
      </c>
      <c r="E99" s="11" t="s">
        <v>18</v>
      </c>
      <c r="F99" s="11" t="s">
        <v>36</v>
      </c>
      <c r="G99" s="28" t="s">
        <v>32</v>
      </c>
      <c r="H99" s="29" t="s">
        <v>33</v>
      </c>
      <c r="I99" s="29">
        <v>2018</v>
      </c>
      <c r="J99" s="29">
        <v>2018</v>
      </c>
      <c r="K99" s="66">
        <f t="shared" si="3"/>
        <v>7723.9516142534694</v>
      </c>
      <c r="L99" s="61">
        <v>0</v>
      </c>
      <c r="M99" s="61">
        <v>0</v>
      </c>
      <c r="N99" s="61">
        <v>0</v>
      </c>
      <c r="O99" s="59">
        <v>0</v>
      </c>
      <c r="P99" s="13">
        <v>7723.9516142534694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95">
        <f t="shared" si="4"/>
        <v>7723.9516142534694</v>
      </c>
      <c r="AF99" s="12">
        <v>0</v>
      </c>
    </row>
    <row r="100" spans="1:32" s="9" customFormat="1" ht="150">
      <c r="A100" s="56" t="s">
        <v>1055</v>
      </c>
      <c r="B100" s="27" t="s">
        <v>1636</v>
      </c>
      <c r="C100" s="11" t="s">
        <v>13</v>
      </c>
      <c r="D100" s="11" t="s">
        <v>34</v>
      </c>
      <c r="E100" s="11" t="s">
        <v>18</v>
      </c>
      <c r="F100" s="11" t="s">
        <v>36</v>
      </c>
      <c r="G100" s="28" t="s">
        <v>32</v>
      </c>
      <c r="H100" s="29" t="s">
        <v>33</v>
      </c>
      <c r="I100" s="29">
        <v>2018</v>
      </c>
      <c r="J100" s="29">
        <v>2018</v>
      </c>
      <c r="K100" s="66">
        <f t="shared" si="3"/>
        <v>8678.7545655408012</v>
      </c>
      <c r="L100" s="61">
        <v>0</v>
      </c>
      <c r="M100" s="61">
        <v>0</v>
      </c>
      <c r="N100" s="61">
        <v>0</v>
      </c>
      <c r="O100" s="59">
        <v>0</v>
      </c>
      <c r="P100" s="13">
        <v>8678.7545655408012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95">
        <f t="shared" si="4"/>
        <v>8678.7545655408012</v>
      </c>
      <c r="AF100" s="12">
        <v>0</v>
      </c>
    </row>
    <row r="101" spans="1:32" s="9" customFormat="1" ht="150">
      <c r="A101" s="56" t="s">
        <v>1056</v>
      </c>
      <c r="B101" s="27" t="s">
        <v>38</v>
      </c>
      <c r="C101" s="11" t="s">
        <v>13</v>
      </c>
      <c r="D101" s="11" t="s">
        <v>37</v>
      </c>
      <c r="E101" s="11" t="s">
        <v>18</v>
      </c>
      <c r="F101" s="11" t="s">
        <v>36</v>
      </c>
      <c r="G101" s="28" t="s">
        <v>39</v>
      </c>
      <c r="H101" s="29" t="s">
        <v>914</v>
      </c>
      <c r="I101" s="29">
        <v>2018</v>
      </c>
      <c r="J101" s="29">
        <v>2018</v>
      </c>
      <c r="K101" s="66">
        <f t="shared" si="3"/>
        <v>8489.0552014053119</v>
      </c>
      <c r="L101" s="61">
        <v>0</v>
      </c>
      <c r="M101" s="61">
        <v>0</v>
      </c>
      <c r="N101" s="61">
        <v>0</v>
      </c>
      <c r="O101" s="59">
        <v>0</v>
      </c>
      <c r="P101" s="13">
        <v>8489.0552014053119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95">
        <f t="shared" si="4"/>
        <v>8489.0552014053119</v>
      </c>
      <c r="AF101" s="12">
        <v>0</v>
      </c>
    </row>
    <row r="102" spans="1:32" s="9" customFormat="1" ht="171" customHeight="1">
      <c r="A102" s="56" t="s">
        <v>1057</v>
      </c>
      <c r="B102" s="16" t="s">
        <v>41</v>
      </c>
      <c r="C102" s="11" t="s">
        <v>13</v>
      </c>
      <c r="D102" s="11" t="s">
        <v>40</v>
      </c>
      <c r="E102" s="11" t="s">
        <v>18</v>
      </c>
      <c r="F102" s="11" t="s">
        <v>36</v>
      </c>
      <c r="G102" s="28" t="s">
        <v>42</v>
      </c>
      <c r="H102" s="29" t="s">
        <v>43</v>
      </c>
      <c r="I102" s="29">
        <v>2018</v>
      </c>
      <c r="J102" s="29">
        <v>2018</v>
      </c>
      <c r="K102" s="66">
        <f t="shared" si="3"/>
        <v>11010.665906370294</v>
      </c>
      <c r="L102" s="61">
        <v>0</v>
      </c>
      <c r="M102" s="61">
        <v>0</v>
      </c>
      <c r="N102" s="61">
        <v>0</v>
      </c>
      <c r="O102" s="59">
        <v>0</v>
      </c>
      <c r="P102" s="13">
        <v>11010.665906370294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95">
        <f t="shared" si="4"/>
        <v>11010.665906370294</v>
      </c>
      <c r="AF102" s="12">
        <v>0</v>
      </c>
    </row>
    <row r="103" spans="1:32" s="9" customFormat="1" ht="150">
      <c r="A103" s="56" t="s">
        <v>1058</v>
      </c>
      <c r="B103" s="27" t="s">
        <v>44</v>
      </c>
      <c r="C103" s="11" t="s">
        <v>13</v>
      </c>
      <c r="D103" s="11" t="s">
        <v>45</v>
      </c>
      <c r="E103" s="11" t="s">
        <v>18</v>
      </c>
      <c r="F103" s="11" t="s">
        <v>36</v>
      </c>
      <c r="G103" s="28" t="s">
        <v>46</v>
      </c>
      <c r="H103" s="29" t="s">
        <v>47</v>
      </c>
      <c r="I103" s="29">
        <v>2018</v>
      </c>
      <c r="J103" s="29">
        <v>2018</v>
      </c>
      <c r="K103" s="66">
        <f t="shared" si="3"/>
        <v>3595.9388299792226</v>
      </c>
      <c r="L103" s="61">
        <v>0</v>
      </c>
      <c r="M103" s="61">
        <v>0</v>
      </c>
      <c r="N103" s="61">
        <v>0</v>
      </c>
      <c r="O103" s="59">
        <v>0</v>
      </c>
      <c r="P103" s="13">
        <v>3595.9388299792226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95">
        <f t="shared" si="4"/>
        <v>3595.9388299792226</v>
      </c>
      <c r="AF103" s="12">
        <v>0</v>
      </c>
    </row>
    <row r="104" spans="1:32" s="9" customFormat="1" ht="95.25" customHeight="1">
      <c r="A104" s="56" t="s">
        <v>1059</v>
      </c>
      <c r="B104" s="30" t="s">
        <v>49</v>
      </c>
      <c r="C104" s="11" t="s">
        <v>13</v>
      </c>
      <c r="D104" s="11" t="s">
        <v>48</v>
      </c>
      <c r="E104" s="11" t="s">
        <v>18</v>
      </c>
      <c r="F104" s="11" t="s">
        <v>36</v>
      </c>
      <c r="G104" s="28" t="s">
        <v>60</v>
      </c>
      <c r="H104" s="29" t="s">
        <v>50</v>
      </c>
      <c r="I104" s="29">
        <v>2018</v>
      </c>
      <c r="J104" s="29">
        <v>2018</v>
      </c>
      <c r="K104" s="66">
        <f t="shared" si="3"/>
        <v>14375.06236218063</v>
      </c>
      <c r="L104" s="61">
        <v>0</v>
      </c>
      <c r="M104" s="61">
        <v>0</v>
      </c>
      <c r="N104" s="61">
        <v>0</v>
      </c>
      <c r="O104" s="59">
        <v>0</v>
      </c>
      <c r="P104" s="13">
        <v>14375.06236218063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95">
        <f t="shared" si="4"/>
        <v>14375.06236218063</v>
      </c>
      <c r="AF104" s="12">
        <v>0</v>
      </c>
    </row>
    <row r="105" spans="1:32" s="9" customFormat="1" ht="150">
      <c r="A105" s="56" t="s">
        <v>1060</v>
      </c>
      <c r="B105" s="11" t="s">
        <v>52</v>
      </c>
      <c r="C105" s="11" t="s">
        <v>13</v>
      </c>
      <c r="D105" s="11" t="s">
        <v>51</v>
      </c>
      <c r="E105" s="11" t="s">
        <v>18</v>
      </c>
      <c r="F105" s="11" t="s">
        <v>36</v>
      </c>
      <c r="G105" s="28" t="s">
        <v>53</v>
      </c>
      <c r="H105" s="29" t="s">
        <v>54</v>
      </c>
      <c r="I105" s="29">
        <v>2018</v>
      </c>
      <c r="J105" s="29">
        <v>2018</v>
      </c>
      <c r="K105" s="66">
        <f t="shared" si="3"/>
        <v>16005.15393779095</v>
      </c>
      <c r="L105" s="61">
        <v>0</v>
      </c>
      <c r="M105" s="61">
        <v>0</v>
      </c>
      <c r="N105" s="61">
        <v>0</v>
      </c>
      <c r="O105" s="59">
        <v>0</v>
      </c>
      <c r="P105" s="13">
        <v>16005.15393779095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95">
        <f t="shared" si="4"/>
        <v>16005.15393779095</v>
      </c>
      <c r="AF105" s="12">
        <v>0</v>
      </c>
    </row>
    <row r="106" spans="1:32" s="9" customFormat="1" ht="150">
      <c r="A106" s="56" t="s">
        <v>1061</v>
      </c>
      <c r="B106" s="11" t="s">
        <v>58</v>
      </c>
      <c r="C106" s="11" t="s">
        <v>13</v>
      </c>
      <c r="D106" s="11" t="s">
        <v>55</v>
      </c>
      <c r="E106" s="11" t="s">
        <v>18</v>
      </c>
      <c r="F106" s="11" t="s">
        <v>36</v>
      </c>
      <c r="G106" s="28" t="s">
        <v>56</v>
      </c>
      <c r="H106" s="29" t="s">
        <v>57</v>
      </c>
      <c r="I106" s="29">
        <v>2018</v>
      </c>
      <c r="J106" s="29">
        <v>2018</v>
      </c>
      <c r="K106" s="66">
        <f t="shared" si="3"/>
        <v>7706.7065189263803</v>
      </c>
      <c r="L106" s="61">
        <v>0</v>
      </c>
      <c r="M106" s="61">
        <v>0</v>
      </c>
      <c r="N106" s="61">
        <v>0</v>
      </c>
      <c r="O106" s="59">
        <v>0</v>
      </c>
      <c r="P106" s="13">
        <v>7706.7065189263803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95">
        <f t="shared" si="4"/>
        <v>7706.7065189263803</v>
      </c>
      <c r="AF106" s="12">
        <v>0</v>
      </c>
    </row>
    <row r="107" spans="1:32" s="9" customFormat="1" ht="150">
      <c r="A107" s="56" t="s">
        <v>1062</v>
      </c>
      <c r="B107" s="11" t="s">
        <v>59</v>
      </c>
      <c r="C107" s="11" t="s">
        <v>13</v>
      </c>
      <c r="D107" s="11" t="s">
        <v>1622</v>
      </c>
      <c r="E107" s="11" t="s">
        <v>18</v>
      </c>
      <c r="F107" s="11" t="s">
        <v>36</v>
      </c>
      <c r="G107" s="28" t="s">
        <v>61</v>
      </c>
      <c r="H107" s="29" t="s">
        <v>62</v>
      </c>
      <c r="I107" s="29">
        <v>2018</v>
      </c>
      <c r="J107" s="29">
        <v>2018</v>
      </c>
      <c r="K107" s="66">
        <f t="shared" si="3"/>
        <v>2049.7388388701074</v>
      </c>
      <c r="L107" s="61">
        <v>0</v>
      </c>
      <c r="M107" s="61">
        <v>0</v>
      </c>
      <c r="N107" s="61">
        <v>0</v>
      </c>
      <c r="O107" s="59">
        <v>0</v>
      </c>
      <c r="P107" s="13">
        <v>2049.7388388701074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95">
        <f t="shared" si="4"/>
        <v>2049.7388388701074</v>
      </c>
      <c r="AF107" s="12">
        <v>0</v>
      </c>
    </row>
    <row r="108" spans="1:32" s="9" customFormat="1" ht="150">
      <c r="A108" s="56" t="s">
        <v>1063</v>
      </c>
      <c r="B108" s="29" t="s">
        <v>66</v>
      </c>
      <c r="C108" s="11" t="s">
        <v>13</v>
      </c>
      <c r="D108" s="11" t="s">
        <v>65</v>
      </c>
      <c r="E108" s="11" t="s">
        <v>18</v>
      </c>
      <c r="F108" s="11" t="s">
        <v>36</v>
      </c>
      <c r="G108" s="28" t="s">
        <v>63</v>
      </c>
      <c r="H108" s="29" t="s">
        <v>64</v>
      </c>
      <c r="I108" s="29">
        <v>2018</v>
      </c>
      <c r="J108" s="29">
        <v>2018</v>
      </c>
      <c r="K108" s="66">
        <f t="shared" si="3"/>
        <v>4759.8175701330383</v>
      </c>
      <c r="L108" s="61">
        <v>0</v>
      </c>
      <c r="M108" s="61">
        <v>0</v>
      </c>
      <c r="N108" s="61">
        <v>0</v>
      </c>
      <c r="O108" s="59">
        <v>0</v>
      </c>
      <c r="P108" s="13">
        <v>4759.8175701330383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95">
        <f t="shared" si="4"/>
        <v>4759.8175701330383</v>
      </c>
      <c r="AF108" s="12">
        <v>0</v>
      </c>
    </row>
    <row r="109" spans="1:32" s="9" customFormat="1" ht="144.75" customHeight="1">
      <c r="A109" s="56" t="s">
        <v>1064</v>
      </c>
      <c r="B109" s="11" t="s">
        <v>68</v>
      </c>
      <c r="C109" s="11" t="s">
        <v>13</v>
      </c>
      <c r="D109" s="11" t="s">
        <v>67</v>
      </c>
      <c r="E109" s="11" t="s">
        <v>18</v>
      </c>
      <c r="F109" s="11" t="s">
        <v>36</v>
      </c>
      <c r="G109" s="28" t="s">
        <v>69</v>
      </c>
      <c r="H109" s="29" t="s">
        <v>74</v>
      </c>
      <c r="I109" s="29">
        <v>2018</v>
      </c>
      <c r="J109" s="29">
        <v>2018</v>
      </c>
      <c r="K109" s="66">
        <f t="shared" si="3"/>
        <v>16673.008206605842</v>
      </c>
      <c r="L109" s="61">
        <v>0</v>
      </c>
      <c r="M109" s="61">
        <v>0</v>
      </c>
      <c r="N109" s="61">
        <v>0</v>
      </c>
      <c r="O109" s="59">
        <v>0</v>
      </c>
      <c r="P109" s="13">
        <v>16673.008206605842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95">
        <f t="shared" si="4"/>
        <v>16673.008206605842</v>
      </c>
      <c r="AF109" s="12">
        <v>0</v>
      </c>
    </row>
    <row r="110" spans="1:32" s="9" customFormat="1" ht="145.5" customHeight="1">
      <c r="A110" s="56" t="s">
        <v>1065</v>
      </c>
      <c r="B110" s="11" t="s">
        <v>71</v>
      </c>
      <c r="C110" s="11" t="s">
        <v>13</v>
      </c>
      <c r="D110" s="11" t="s">
        <v>70</v>
      </c>
      <c r="E110" s="11" t="s">
        <v>18</v>
      </c>
      <c r="F110" s="11" t="s">
        <v>36</v>
      </c>
      <c r="G110" s="28" t="s">
        <v>72</v>
      </c>
      <c r="H110" s="29" t="s">
        <v>73</v>
      </c>
      <c r="I110" s="29">
        <v>2018</v>
      </c>
      <c r="J110" s="29">
        <v>2018</v>
      </c>
      <c r="K110" s="66">
        <f t="shared" si="3"/>
        <v>11236.883314914377</v>
      </c>
      <c r="L110" s="61">
        <v>0</v>
      </c>
      <c r="M110" s="61">
        <v>0</v>
      </c>
      <c r="N110" s="61">
        <v>0</v>
      </c>
      <c r="O110" s="59">
        <v>0</v>
      </c>
      <c r="P110" s="13">
        <v>11236.883314914377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95">
        <f t="shared" si="4"/>
        <v>11236.883314914377</v>
      </c>
      <c r="AF110" s="12">
        <v>0</v>
      </c>
    </row>
    <row r="111" spans="1:32" s="9" customFormat="1" ht="138" customHeight="1">
      <c r="A111" s="56" t="s">
        <v>1066</v>
      </c>
      <c r="B111" s="11" t="s">
        <v>76</v>
      </c>
      <c r="C111" s="11" t="s">
        <v>13</v>
      </c>
      <c r="D111" s="11" t="s">
        <v>75</v>
      </c>
      <c r="E111" s="11" t="s">
        <v>18</v>
      </c>
      <c r="F111" s="11" t="s">
        <v>36</v>
      </c>
      <c r="G111" s="28" t="s">
        <v>77</v>
      </c>
      <c r="H111" s="29" t="s">
        <v>78</v>
      </c>
      <c r="I111" s="29">
        <v>2018</v>
      </c>
      <c r="J111" s="29">
        <v>2018</v>
      </c>
      <c r="K111" s="66">
        <f t="shared" si="3"/>
        <v>15622.041369582781</v>
      </c>
      <c r="L111" s="61">
        <v>0</v>
      </c>
      <c r="M111" s="61">
        <v>0</v>
      </c>
      <c r="N111" s="61">
        <v>0</v>
      </c>
      <c r="O111" s="59">
        <v>0</v>
      </c>
      <c r="P111" s="13">
        <v>15622.041369582781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95">
        <f t="shared" si="4"/>
        <v>15622.041369582781</v>
      </c>
      <c r="AF111" s="12">
        <v>0</v>
      </c>
    </row>
    <row r="112" spans="1:32" s="9" customFormat="1" ht="150">
      <c r="A112" s="56" t="s">
        <v>1067</v>
      </c>
      <c r="B112" s="11" t="s">
        <v>80</v>
      </c>
      <c r="C112" s="11" t="s">
        <v>13</v>
      </c>
      <c r="D112" s="11" t="s">
        <v>79</v>
      </c>
      <c r="E112" s="11" t="s">
        <v>18</v>
      </c>
      <c r="F112" s="11" t="s">
        <v>36</v>
      </c>
      <c r="G112" s="28" t="s">
        <v>81</v>
      </c>
      <c r="H112" s="29" t="s">
        <v>82</v>
      </c>
      <c r="I112" s="29">
        <v>2018</v>
      </c>
      <c r="J112" s="29">
        <v>2018</v>
      </c>
      <c r="K112" s="66">
        <f t="shared" si="3"/>
        <v>3073.2217634468107</v>
      </c>
      <c r="L112" s="61">
        <v>0</v>
      </c>
      <c r="M112" s="61">
        <v>0</v>
      </c>
      <c r="N112" s="61">
        <v>0</v>
      </c>
      <c r="O112" s="59">
        <v>0</v>
      </c>
      <c r="P112" s="13">
        <v>3073.2217634468107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95">
        <f t="shared" si="4"/>
        <v>3073.2217634468107</v>
      </c>
      <c r="AF112" s="12">
        <v>0</v>
      </c>
    </row>
    <row r="113" spans="1:32" s="9" customFormat="1" ht="231.75" customHeight="1">
      <c r="A113" s="56" t="s">
        <v>1068</v>
      </c>
      <c r="B113" s="11" t="s">
        <v>85</v>
      </c>
      <c r="C113" s="11" t="s">
        <v>13</v>
      </c>
      <c r="D113" s="11" t="s">
        <v>86</v>
      </c>
      <c r="E113" s="11" t="s">
        <v>18</v>
      </c>
      <c r="F113" s="11" t="s">
        <v>36</v>
      </c>
      <c r="G113" s="28" t="s">
        <v>89</v>
      </c>
      <c r="H113" s="29" t="s">
        <v>90</v>
      </c>
      <c r="I113" s="29">
        <v>2018</v>
      </c>
      <c r="J113" s="29">
        <v>2018</v>
      </c>
      <c r="K113" s="66">
        <f t="shared" si="3"/>
        <v>26650.074017921157</v>
      </c>
      <c r="L113" s="61">
        <v>0</v>
      </c>
      <c r="M113" s="61">
        <v>0</v>
      </c>
      <c r="N113" s="61">
        <v>0</v>
      </c>
      <c r="O113" s="59">
        <v>0</v>
      </c>
      <c r="P113" s="13">
        <v>26650.074017921157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95">
        <f t="shared" si="4"/>
        <v>26650.074017921157</v>
      </c>
      <c r="AF113" s="12">
        <v>0</v>
      </c>
    </row>
    <row r="114" spans="1:32" s="9" customFormat="1" ht="98.25" customHeight="1">
      <c r="A114" s="56" t="s">
        <v>1069</v>
      </c>
      <c r="B114" s="11" t="s">
        <v>88</v>
      </c>
      <c r="C114" s="11" t="s">
        <v>13</v>
      </c>
      <c r="D114" s="10" t="s">
        <v>87</v>
      </c>
      <c r="E114" s="11" t="s">
        <v>18</v>
      </c>
      <c r="F114" s="11" t="s">
        <v>36</v>
      </c>
      <c r="G114" s="28" t="s">
        <v>83</v>
      </c>
      <c r="H114" s="29" t="s">
        <v>84</v>
      </c>
      <c r="I114" s="29">
        <v>2018</v>
      </c>
      <c r="J114" s="29">
        <v>2018</v>
      </c>
      <c r="K114" s="66">
        <f t="shared" si="3"/>
        <v>57497.082624873176</v>
      </c>
      <c r="L114" s="61">
        <v>0</v>
      </c>
      <c r="M114" s="61">
        <v>0</v>
      </c>
      <c r="N114" s="61">
        <v>0</v>
      </c>
      <c r="O114" s="59">
        <v>0</v>
      </c>
      <c r="P114" s="13">
        <v>57497.082624873176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95">
        <f t="shared" si="4"/>
        <v>57497.082624873176</v>
      </c>
      <c r="AF114" s="12">
        <v>0</v>
      </c>
    </row>
    <row r="115" spans="1:32" s="9" customFormat="1" ht="150">
      <c r="A115" s="56" t="s">
        <v>1070</v>
      </c>
      <c r="B115" s="29" t="s">
        <v>92</v>
      </c>
      <c r="C115" s="11" t="s">
        <v>13</v>
      </c>
      <c r="D115" s="10" t="s">
        <v>91</v>
      </c>
      <c r="E115" s="11" t="s">
        <v>18</v>
      </c>
      <c r="F115" s="11" t="s">
        <v>36</v>
      </c>
      <c r="G115" s="28" t="s">
        <v>93</v>
      </c>
      <c r="H115" s="29" t="s">
        <v>94</v>
      </c>
      <c r="I115" s="29">
        <v>2018</v>
      </c>
      <c r="J115" s="29">
        <v>2018</v>
      </c>
      <c r="K115" s="66">
        <f t="shared" si="3"/>
        <v>3083.9270779219742</v>
      </c>
      <c r="L115" s="61">
        <v>0</v>
      </c>
      <c r="M115" s="61">
        <v>0</v>
      </c>
      <c r="N115" s="61">
        <v>0</v>
      </c>
      <c r="O115" s="59">
        <v>0</v>
      </c>
      <c r="P115" s="13">
        <v>3083.9270779219742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95">
        <f t="shared" si="4"/>
        <v>3083.9270779219742</v>
      </c>
      <c r="AF115" s="12">
        <v>0</v>
      </c>
    </row>
    <row r="116" spans="1:32" s="9" customFormat="1" ht="150">
      <c r="A116" s="56" t="s">
        <v>1071</v>
      </c>
      <c r="B116" s="11" t="s">
        <v>98</v>
      </c>
      <c r="C116" s="11" t="s">
        <v>13</v>
      </c>
      <c r="D116" s="10" t="s">
        <v>95</v>
      </c>
      <c r="E116" s="11" t="s">
        <v>18</v>
      </c>
      <c r="F116" s="11" t="s">
        <v>36</v>
      </c>
      <c r="G116" s="28" t="s">
        <v>96</v>
      </c>
      <c r="H116" s="29" t="s">
        <v>97</v>
      </c>
      <c r="I116" s="29">
        <v>2018</v>
      </c>
      <c r="J116" s="29">
        <v>2018</v>
      </c>
      <c r="K116" s="66">
        <f t="shared" si="3"/>
        <v>5654.6853668297927</v>
      </c>
      <c r="L116" s="61">
        <v>0</v>
      </c>
      <c r="M116" s="61">
        <v>0</v>
      </c>
      <c r="N116" s="61">
        <v>0</v>
      </c>
      <c r="O116" s="59">
        <v>0</v>
      </c>
      <c r="P116" s="13">
        <v>5654.6853668297927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95">
        <f t="shared" si="4"/>
        <v>5654.6853668297927</v>
      </c>
      <c r="AF116" s="12">
        <v>0</v>
      </c>
    </row>
    <row r="117" spans="1:32" s="9" customFormat="1" ht="150">
      <c r="A117" s="56" t="s">
        <v>1072</v>
      </c>
      <c r="B117" s="11" t="s">
        <v>100</v>
      </c>
      <c r="C117" s="11" t="s">
        <v>13</v>
      </c>
      <c r="D117" s="11" t="s">
        <v>99</v>
      </c>
      <c r="E117" s="11" t="s">
        <v>18</v>
      </c>
      <c r="F117" s="11" t="s">
        <v>36</v>
      </c>
      <c r="G117" s="28" t="s">
        <v>101</v>
      </c>
      <c r="H117" s="29" t="s">
        <v>102</v>
      </c>
      <c r="I117" s="29">
        <v>2018</v>
      </c>
      <c r="J117" s="29">
        <v>2018</v>
      </c>
      <c r="K117" s="66">
        <f t="shared" si="3"/>
        <v>1362.7331835397715</v>
      </c>
      <c r="L117" s="61">
        <v>0</v>
      </c>
      <c r="M117" s="61">
        <v>0</v>
      </c>
      <c r="N117" s="61">
        <v>0</v>
      </c>
      <c r="O117" s="59">
        <v>0</v>
      </c>
      <c r="P117" s="13">
        <v>1362.7331835397715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95">
        <f t="shared" si="4"/>
        <v>1362.7331835397715</v>
      </c>
      <c r="AF117" s="12">
        <v>0</v>
      </c>
    </row>
    <row r="118" spans="1:32" s="9" customFormat="1" ht="150">
      <c r="A118" s="56" t="s">
        <v>1073</v>
      </c>
      <c r="B118" s="11" t="s">
        <v>41</v>
      </c>
      <c r="C118" s="11" t="s">
        <v>13</v>
      </c>
      <c r="D118" s="11" t="s">
        <v>35</v>
      </c>
      <c r="E118" s="11" t="s">
        <v>18</v>
      </c>
      <c r="F118" s="11" t="s">
        <v>36</v>
      </c>
      <c r="G118" s="28" t="s">
        <v>103</v>
      </c>
      <c r="H118" s="29" t="s">
        <v>104</v>
      </c>
      <c r="I118" s="29">
        <v>2018</v>
      </c>
      <c r="J118" s="29">
        <v>2018</v>
      </c>
      <c r="K118" s="66">
        <f t="shared" si="3"/>
        <v>633.0735034058473</v>
      </c>
      <c r="L118" s="61">
        <v>0</v>
      </c>
      <c r="M118" s="61">
        <v>0</v>
      </c>
      <c r="N118" s="61">
        <v>0</v>
      </c>
      <c r="O118" s="59">
        <v>0</v>
      </c>
      <c r="P118" s="13">
        <v>633.0735034058473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95">
        <f t="shared" si="4"/>
        <v>633.0735034058473</v>
      </c>
      <c r="AF118" s="12">
        <v>0</v>
      </c>
    </row>
    <row r="119" spans="1:32" s="9" customFormat="1" ht="150">
      <c r="A119" s="56" t="s">
        <v>1074</v>
      </c>
      <c r="B119" s="11" t="s">
        <v>68</v>
      </c>
      <c r="C119" s="11" t="s">
        <v>13</v>
      </c>
      <c r="D119" s="10" t="s">
        <v>105</v>
      </c>
      <c r="E119" s="11" t="s">
        <v>18</v>
      </c>
      <c r="F119" s="11" t="s">
        <v>36</v>
      </c>
      <c r="G119" s="28" t="s">
        <v>106</v>
      </c>
      <c r="H119" s="29" t="s">
        <v>107</v>
      </c>
      <c r="I119" s="29">
        <v>2018</v>
      </c>
      <c r="J119" s="29">
        <v>2018</v>
      </c>
      <c r="K119" s="66">
        <f t="shared" si="3"/>
        <v>1683.7950779804232</v>
      </c>
      <c r="L119" s="61">
        <v>0</v>
      </c>
      <c r="M119" s="61">
        <v>0</v>
      </c>
      <c r="N119" s="61">
        <v>0</v>
      </c>
      <c r="O119" s="59">
        <v>0</v>
      </c>
      <c r="P119" s="13">
        <v>1683.7950779804232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95">
        <f t="shared" si="4"/>
        <v>1683.7950779804232</v>
      </c>
      <c r="AF119" s="12">
        <v>0</v>
      </c>
    </row>
    <row r="120" spans="1:32" s="9" customFormat="1" ht="150">
      <c r="A120" s="56" t="s">
        <v>1075</v>
      </c>
      <c r="B120" s="11" t="s">
        <v>109</v>
      </c>
      <c r="C120" s="11" t="s">
        <v>13</v>
      </c>
      <c r="D120" s="10" t="s">
        <v>108</v>
      </c>
      <c r="E120" s="11" t="s">
        <v>18</v>
      </c>
      <c r="F120" s="11" t="s">
        <v>36</v>
      </c>
      <c r="G120" s="28" t="s">
        <v>110</v>
      </c>
      <c r="H120" s="29" t="s">
        <v>111</v>
      </c>
      <c r="I120" s="29">
        <v>2018</v>
      </c>
      <c r="J120" s="29">
        <v>2018</v>
      </c>
      <c r="K120" s="66">
        <f t="shared" si="3"/>
        <v>2434.6291475278454</v>
      </c>
      <c r="L120" s="61">
        <v>0</v>
      </c>
      <c r="M120" s="61">
        <v>0</v>
      </c>
      <c r="N120" s="61">
        <v>0</v>
      </c>
      <c r="O120" s="59">
        <v>0</v>
      </c>
      <c r="P120" s="13">
        <v>2434.6291475278454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95">
        <f t="shared" si="4"/>
        <v>2434.6291475278454</v>
      </c>
      <c r="AF120" s="12">
        <v>0</v>
      </c>
    </row>
    <row r="121" spans="1:32" s="9" customFormat="1" ht="150">
      <c r="A121" s="56" t="s">
        <v>1076</v>
      </c>
      <c r="B121" s="31" t="s">
        <v>1394</v>
      </c>
      <c r="C121" s="11" t="s">
        <v>13</v>
      </c>
      <c r="D121" s="31" t="s">
        <v>950</v>
      </c>
      <c r="E121" s="11" t="s">
        <v>18</v>
      </c>
      <c r="F121" s="11" t="s">
        <v>36</v>
      </c>
      <c r="G121" s="11">
        <v>0</v>
      </c>
      <c r="H121" s="13">
        <v>0.69099999999999995</v>
      </c>
      <c r="I121" s="14" t="s">
        <v>19</v>
      </c>
      <c r="J121" s="14" t="s">
        <v>19</v>
      </c>
      <c r="K121" s="66">
        <f t="shared" si="3"/>
        <v>4132</v>
      </c>
      <c r="L121" s="61">
        <v>0</v>
      </c>
      <c r="M121" s="61">
        <v>0</v>
      </c>
      <c r="N121" s="61">
        <v>0</v>
      </c>
      <c r="O121" s="59">
        <v>0</v>
      </c>
      <c r="P121" s="21">
        <v>4132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95">
        <f t="shared" si="4"/>
        <v>4132</v>
      </c>
      <c r="AF121" s="12">
        <v>0</v>
      </c>
    </row>
    <row r="122" spans="1:32" s="9" customFormat="1" ht="150">
      <c r="A122" s="56" t="s">
        <v>1077</v>
      </c>
      <c r="B122" s="31" t="s">
        <v>924</v>
      </c>
      <c r="C122" s="11" t="s">
        <v>13</v>
      </c>
      <c r="D122" s="31" t="s">
        <v>1395</v>
      </c>
      <c r="E122" s="11" t="s">
        <v>18</v>
      </c>
      <c r="F122" s="11" t="s">
        <v>36</v>
      </c>
      <c r="G122" s="11">
        <v>0</v>
      </c>
      <c r="H122" s="13">
        <v>0.24</v>
      </c>
      <c r="I122" s="14" t="s">
        <v>19</v>
      </c>
      <c r="J122" s="14" t="s">
        <v>19</v>
      </c>
      <c r="K122" s="66">
        <f t="shared" si="3"/>
        <v>1605</v>
      </c>
      <c r="L122" s="61">
        <v>0</v>
      </c>
      <c r="M122" s="61">
        <v>0</v>
      </c>
      <c r="N122" s="61">
        <v>0</v>
      </c>
      <c r="O122" s="59">
        <v>0</v>
      </c>
      <c r="P122" s="21">
        <v>1605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95">
        <f t="shared" si="4"/>
        <v>1605</v>
      </c>
      <c r="AF122" s="12">
        <v>0</v>
      </c>
    </row>
    <row r="123" spans="1:32" s="9" customFormat="1" ht="150">
      <c r="A123" s="56" t="s">
        <v>1078</v>
      </c>
      <c r="B123" s="11" t="s">
        <v>112</v>
      </c>
      <c r="C123" s="11" t="s">
        <v>13</v>
      </c>
      <c r="D123" s="10" t="s">
        <v>113</v>
      </c>
      <c r="E123" s="11" t="s">
        <v>18</v>
      </c>
      <c r="F123" s="11" t="s">
        <v>36</v>
      </c>
      <c r="G123" s="28" t="s">
        <v>114</v>
      </c>
      <c r="H123" s="29" t="s">
        <v>115</v>
      </c>
      <c r="I123" s="29">
        <v>2019</v>
      </c>
      <c r="J123" s="29">
        <v>2019</v>
      </c>
      <c r="K123" s="66">
        <f t="shared" si="3"/>
        <v>27974.871599603121</v>
      </c>
      <c r="L123" s="61">
        <v>0</v>
      </c>
      <c r="M123" s="61">
        <v>0</v>
      </c>
      <c r="N123" s="61">
        <v>0</v>
      </c>
      <c r="O123" s="59">
        <v>0</v>
      </c>
      <c r="P123" s="13">
        <v>0</v>
      </c>
      <c r="Q123" s="13">
        <v>27974.871599603121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95">
        <f t="shared" si="4"/>
        <v>27974.871599603121</v>
      </c>
      <c r="AF123" s="12">
        <v>0</v>
      </c>
    </row>
    <row r="124" spans="1:32" s="9" customFormat="1" ht="150">
      <c r="A124" s="56" t="s">
        <v>1079</v>
      </c>
      <c r="B124" s="11" t="s">
        <v>116</v>
      </c>
      <c r="C124" s="11" t="s">
        <v>13</v>
      </c>
      <c r="D124" s="10" t="s">
        <v>117</v>
      </c>
      <c r="E124" s="11" t="s">
        <v>18</v>
      </c>
      <c r="F124" s="11" t="s">
        <v>36</v>
      </c>
      <c r="G124" s="28" t="s">
        <v>118</v>
      </c>
      <c r="H124" s="29" t="s">
        <v>119</v>
      </c>
      <c r="I124" s="29">
        <v>2019</v>
      </c>
      <c r="J124" s="29">
        <v>2019</v>
      </c>
      <c r="K124" s="66">
        <f t="shared" si="3"/>
        <v>3105.6668830554986</v>
      </c>
      <c r="L124" s="61">
        <v>0</v>
      </c>
      <c r="M124" s="61">
        <v>0</v>
      </c>
      <c r="N124" s="61">
        <v>0</v>
      </c>
      <c r="O124" s="59">
        <v>0</v>
      </c>
      <c r="P124" s="13">
        <v>0</v>
      </c>
      <c r="Q124" s="13">
        <v>3105.6668830554986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95">
        <f t="shared" si="4"/>
        <v>3105.6668830554986</v>
      </c>
      <c r="AF124" s="12">
        <v>0</v>
      </c>
    </row>
    <row r="125" spans="1:32" s="9" customFormat="1" ht="151.5" customHeight="1">
      <c r="A125" s="56" t="s">
        <v>1080</v>
      </c>
      <c r="B125" s="11" t="s">
        <v>116</v>
      </c>
      <c r="C125" s="11" t="s">
        <v>13</v>
      </c>
      <c r="D125" s="10" t="s">
        <v>121</v>
      </c>
      <c r="E125" s="11" t="s">
        <v>18</v>
      </c>
      <c r="F125" s="11" t="s">
        <v>36</v>
      </c>
      <c r="G125" s="28" t="s">
        <v>120</v>
      </c>
      <c r="H125" s="29" t="s">
        <v>122</v>
      </c>
      <c r="I125" s="29">
        <v>2019</v>
      </c>
      <c r="J125" s="29">
        <v>2019</v>
      </c>
      <c r="K125" s="66">
        <f t="shared" si="3"/>
        <v>9910.5072083148461</v>
      </c>
      <c r="L125" s="61">
        <v>0</v>
      </c>
      <c r="M125" s="61">
        <v>0</v>
      </c>
      <c r="N125" s="61">
        <v>0</v>
      </c>
      <c r="O125" s="59">
        <v>0</v>
      </c>
      <c r="P125" s="13">
        <v>0</v>
      </c>
      <c r="Q125" s="13">
        <v>9910.5072083148461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95">
        <f t="shared" si="4"/>
        <v>9910.5072083148461</v>
      </c>
      <c r="AF125" s="12">
        <v>0</v>
      </c>
    </row>
    <row r="126" spans="1:32" s="9" customFormat="1" ht="150">
      <c r="A126" s="56" t="s">
        <v>1081</v>
      </c>
      <c r="B126" s="11" t="s">
        <v>123</v>
      </c>
      <c r="C126" s="11" t="s">
        <v>13</v>
      </c>
      <c r="D126" s="10" t="s">
        <v>124</v>
      </c>
      <c r="E126" s="11" t="s">
        <v>18</v>
      </c>
      <c r="F126" s="11" t="s">
        <v>36</v>
      </c>
      <c r="G126" s="28" t="s">
        <v>125</v>
      </c>
      <c r="H126" s="29" t="s">
        <v>126</v>
      </c>
      <c r="I126" s="29">
        <v>2019</v>
      </c>
      <c r="J126" s="29">
        <v>2019</v>
      </c>
      <c r="K126" s="66">
        <f t="shared" si="3"/>
        <v>2180.0081236488199</v>
      </c>
      <c r="L126" s="61">
        <v>0</v>
      </c>
      <c r="M126" s="61">
        <v>0</v>
      </c>
      <c r="N126" s="61">
        <v>0</v>
      </c>
      <c r="O126" s="59">
        <v>0</v>
      </c>
      <c r="P126" s="13">
        <v>0</v>
      </c>
      <c r="Q126" s="13">
        <v>2180.0081236488199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95">
        <f t="shared" si="4"/>
        <v>2180.0081236488199</v>
      </c>
      <c r="AF126" s="12">
        <v>0</v>
      </c>
    </row>
    <row r="127" spans="1:32" s="9" customFormat="1" ht="150">
      <c r="A127" s="56" t="s">
        <v>1082</v>
      </c>
      <c r="B127" s="11" t="s">
        <v>127</v>
      </c>
      <c r="C127" s="11" t="s">
        <v>13</v>
      </c>
      <c r="D127" s="10" t="s">
        <v>128</v>
      </c>
      <c r="E127" s="11" t="s">
        <v>18</v>
      </c>
      <c r="F127" s="11" t="s">
        <v>36</v>
      </c>
      <c r="G127" s="28" t="s">
        <v>129</v>
      </c>
      <c r="H127" s="29" t="s">
        <v>130</v>
      </c>
      <c r="I127" s="29">
        <v>2019</v>
      </c>
      <c r="J127" s="29">
        <v>2019</v>
      </c>
      <c r="K127" s="66">
        <f t="shared" si="3"/>
        <v>9659.5734521284758</v>
      </c>
      <c r="L127" s="61">
        <v>0</v>
      </c>
      <c r="M127" s="61">
        <v>0</v>
      </c>
      <c r="N127" s="61">
        <v>0</v>
      </c>
      <c r="O127" s="59">
        <v>0</v>
      </c>
      <c r="P127" s="13">
        <v>0</v>
      </c>
      <c r="Q127" s="13">
        <v>9659.5734521284758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95">
        <f t="shared" si="4"/>
        <v>9659.5734521284758</v>
      </c>
      <c r="AF127" s="12">
        <v>0</v>
      </c>
    </row>
    <row r="128" spans="1:32" s="9" customFormat="1" ht="165" customHeight="1">
      <c r="A128" s="56" t="s">
        <v>1083</v>
      </c>
      <c r="B128" s="11" t="s">
        <v>131</v>
      </c>
      <c r="C128" s="11" t="s">
        <v>13</v>
      </c>
      <c r="D128" s="10" t="s">
        <v>132</v>
      </c>
      <c r="E128" s="11" t="s">
        <v>18</v>
      </c>
      <c r="F128" s="11" t="s">
        <v>36</v>
      </c>
      <c r="G128" s="28" t="s">
        <v>133</v>
      </c>
      <c r="H128" s="29" t="s">
        <v>134</v>
      </c>
      <c r="I128" s="29">
        <v>2019</v>
      </c>
      <c r="J128" s="29">
        <v>2019</v>
      </c>
      <c r="K128" s="66">
        <f t="shared" si="3"/>
        <v>15864.981435733318</v>
      </c>
      <c r="L128" s="61">
        <v>0</v>
      </c>
      <c r="M128" s="61">
        <v>0</v>
      </c>
      <c r="N128" s="61">
        <v>0</v>
      </c>
      <c r="O128" s="59">
        <v>0</v>
      </c>
      <c r="P128" s="13">
        <v>0</v>
      </c>
      <c r="Q128" s="13">
        <v>15864.981435733318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95">
        <f t="shared" si="4"/>
        <v>15864.981435733318</v>
      </c>
      <c r="AF128" s="12">
        <v>0</v>
      </c>
    </row>
    <row r="129" spans="1:32" s="9" customFormat="1" ht="209.25" customHeight="1">
      <c r="A129" s="56" t="s">
        <v>1084</v>
      </c>
      <c r="B129" s="11" t="s">
        <v>135</v>
      </c>
      <c r="C129" s="11" t="s">
        <v>13</v>
      </c>
      <c r="D129" s="22" t="s">
        <v>136</v>
      </c>
      <c r="E129" s="11" t="s">
        <v>18</v>
      </c>
      <c r="F129" s="11" t="s">
        <v>36</v>
      </c>
      <c r="G129" s="28" t="s">
        <v>137</v>
      </c>
      <c r="H129" s="29" t="s">
        <v>138</v>
      </c>
      <c r="I129" s="29">
        <v>2019</v>
      </c>
      <c r="J129" s="29">
        <v>2019</v>
      </c>
      <c r="K129" s="66">
        <f t="shared" si="3"/>
        <v>20035.17574642918</v>
      </c>
      <c r="L129" s="61">
        <v>0</v>
      </c>
      <c r="M129" s="61">
        <v>0</v>
      </c>
      <c r="N129" s="61">
        <v>0</v>
      </c>
      <c r="O129" s="59">
        <v>0</v>
      </c>
      <c r="P129" s="13">
        <v>0</v>
      </c>
      <c r="Q129" s="13">
        <v>20035.17574642918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95">
        <f t="shared" si="4"/>
        <v>20035.17574642918</v>
      </c>
      <c r="AF129" s="12">
        <v>0</v>
      </c>
    </row>
    <row r="130" spans="1:32" s="9" customFormat="1" ht="362.25" customHeight="1">
      <c r="A130" s="121" t="s">
        <v>1085</v>
      </c>
      <c r="B130" s="111" t="s">
        <v>139</v>
      </c>
      <c r="C130" s="111" t="s">
        <v>13</v>
      </c>
      <c r="D130" s="33" t="s">
        <v>975</v>
      </c>
      <c r="E130" s="111" t="s">
        <v>18</v>
      </c>
      <c r="F130" s="109" t="s">
        <v>36</v>
      </c>
      <c r="G130" s="109" t="s">
        <v>140</v>
      </c>
      <c r="H130" s="111" t="s">
        <v>141</v>
      </c>
      <c r="I130" s="111">
        <v>2019</v>
      </c>
      <c r="J130" s="111">
        <v>2019</v>
      </c>
      <c r="K130" s="111">
        <f t="shared" ref="K130" si="5">AE130</f>
        <v>79812.132314025905</v>
      </c>
      <c r="L130" s="113">
        <f t="shared" ref="L130:L163" si="6">S130</f>
        <v>0</v>
      </c>
      <c r="M130" s="61">
        <v>0</v>
      </c>
      <c r="N130" s="61">
        <v>0</v>
      </c>
      <c r="O130" s="113">
        <v>0</v>
      </c>
      <c r="P130" s="113">
        <v>0</v>
      </c>
      <c r="Q130" s="113">
        <v>79812.132314025905</v>
      </c>
      <c r="R130" s="113">
        <v>0</v>
      </c>
      <c r="S130" s="113">
        <v>0</v>
      </c>
      <c r="T130" s="113">
        <v>0</v>
      </c>
      <c r="U130" s="113">
        <v>0</v>
      </c>
      <c r="V130" s="113">
        <v>0</v>
      </c>
      <c r="W130" s="113">
        <v>0</v>
      </c>
      <c r="X130" s="113">
        <v>0</v>
      </c>
      <c r="Y130" s="113">
        <v>0</v>
      </c>
      <c r="Z130" s="113">
        <v>0</v>
      </c>
      <c r="AA130" s="113">
        <v>0</v>
      </c>
      <c r="AB130" s="113">
        <v>0</v>
      </c>
      <c r="AC130" s="113">
        <v>0</v>
      </c>
      <c r="AD130" s="113">
        <v>0</v>
      </c>
      <c r="AE130" s="113">
        <f>SUM(M130:AD130)</f>
        <v>79812.132314025905</v>
      </c>
      <c r="AF130" s="113">
        <v>0</v>
      </c>
    </row>
    <row r="131" spans="1:32" s="9" customFormat="1" ht="139.5" customHeight="1">
      <c r="A131" s="112"/>
      <c r="B131" s="112"/>
      <c r="C131" s="112"/>
      <c r="D131" s="36" t="s">
        <v>974</v>
      </c>
      <c r="E131" s="112"/>
      <c r="F131" s="110"/>
      <c r="G131" s="110"/>
      <c r="H131" s="112"/>
      <c r="I131" s="112"/>
      <c r="J131" s="112"/>
      <c r="K131" s="112"/>
      <c r="L131" s="114"/>
      <c r="M131" s="61">
        <v>0</v>
      </c>
      <c r="N131" s="61">
        <v>0</v>
      </c>
      <c r="O131" s="114"/>
      <c r="P131" s="114"/>
      <c r="Q131" s="114"/>
      <c r="R131" s="114"/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</row>
    <row r="132" spans="1:32" s="9" customFormat="1" ht="150">
      <c r="A132" s="10" t="s">
        <v>1086</v>
      </c>
      <c r="B132" s="11" t="s">
        <v>143</v>
      </c>
      <c r="C132" s="11" t="s">
        <v>13</v>
      </c>
      <c r="D132" s="11" t="s">
        <v>142</v>
      </c>
      <c r="E132" s="11" t="s">
        <v>18</v>
      </c>
      <c r="F132" s="11" t="s">
        <v>36</v>
      </c>
      <c r="G132" s="28" t="s">
        <v>144</v>
      </c>
      <c r="H132" s="29" t="s">
        <v>145</v>
      </c>
      <c r="I132" s="29">
        <v>2019</v>
      </c>
      <c r="J132" s="29">
        <v>2019</v>
      </c>
      <c r="K132" s="12">
        <f>AE132</f>
        <v>2076.9518430200055</v>
      </c>
      <c r="L132" s="12">
        <f t="shared" si="6"/>
        <v>0</v>
      </c>
      <c r="M132" s="61">
        <v>0</v>
      </c>
      <c r="N132" s="61">
        <v>0</v>
      </c>
      <c r="O132" s="59">
        <v>0</v>
      </c>
      <c r="P132" s="13">
        <v>0</v>
      </c>
      <c r="Q132" s="13">
        <v>2076.9518430200055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5">
        <f>SUM(M132:AD132)</f>
        <v>2076.9518430200055</v>
      </c>
      <c r="AF132" s="12">
        <v>0</v>
      </c>
    </row>
    <row r="133" spans="1:32" s="9" customFormat="1" ht="149.25" customHeight="1">
      <c r="A133" s="10" t="s">
        <v>1087</v>
      </c>
      <c r="B133" s="10" t="s">
        <v>147</v>
      </c>
      <c r="C133" s="11" t="s">
        <v>13</v>
      </c>
      <c r="D133" s="10" t="s">
        <v>148</v>
      </c>
      <c r="E133" s="11" t="s">
        <v>18</v>
      </c>
      <c r="F133" s="11" t="s">
        <v>36</v>
      </c>
      <c r="G133" s="28" t="s">
        <v>149</v>
      </c>
      <c r="H133" s="29" t="s">
        <v>150</v>
      </c>
      <c r="I133" s="29">
        <v>2019</v>
      </c>
      <c r="J133" s="29">
        <v>2019</v>
      </c>
      <c r="K133" s="12">
        <f t="shared" ref="K133:K197" si="7">AE133</f>
        <v>40192.263708066726</v>
      </c>
      <c r="L133" s="12">
        <f t="shared" si="6"/>
        <v>0</v>
      </c>
      <c r="M133" s="61">
        <v>0</v>
      </c>
      <c r="N133" s="61">
        <v>0</v>
      </c>
      <c r="O133" s="59">
        <v>0</v>
      </c>
      <c r="P133" s="13">
        <v>0</v>
      </c>
      <c r="Q133" s="13">
        <v>40192.263708066726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5">
        <f t="shared" ref="AE133:AE197" si="8">SUM(M133:AD133)</f>
        <v>40192.263708066726</v>
      </c>
      <c r="AF133" s="12">
        <v>0</v>
      </c>
    </row>
    <row r="134" spans="1:32" s="9" customFormat="1" ht="150">
      <c r="A134" s="10" t="s">
        <v>1088</v>
      </c>
      <c r="B134" s="27" t="s">
        <v>151</v>
      </c>
      <c r="C134" s="11" t="s">
        <v>13</v>
      </c>
      <c r="D134" s="10" t="s">
        <v>152</v>
      </c>
      <c r="E134" s="11" t="s">
        <v>18</v>
      </c>
      <c r="F134" s="11" t="s">
        <v>36</v>
      </c>
      <c r="G134" s="28" t="s">
        <v>153</v>
      </c>
      <c r="H134" s="29" t="s">
        <v>154</v>
      </c>
      <c r="I134" s="29">
        <v>2019</v>
      </c>
      <c r="J134" s="29">
        <v>2019</v>
      </c>
      <c r="K134" s="12">
        <f t="shared" si="7"/>
        <v>668.65383291365129</v>
      </c>
      <c r="L134" s="12">
        <f t="shared" si="6"/>
        <v>0</v>
      </c>
      <c r="M134" s="61">
        <v>0</v>
      </c>
      <c r="N134" s="61">
        <v>0</v>
      </c>
      <c r="O134" s="59">
        <v>0</v>
      </c>
      <c r="P134" s="13">
        <v>0</v>
      </c>
      <c r="Q134" s="13">
        <v>668.65383291365129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5">
        <f t="shared" si="8"/>
        <v>668.65383291365129</v>
      </c>
      <c r="AF134" s="12">
        <v>0</v>
      </c>
    </row>
    <row r="135" spans="1:32" s="9" customFormat="1" ht="150">
      <c r="A135" s="10" t="s">
        <v>1089</v>
      </c>
      <c r="B135" s="11" t="s">
        <v>155</v>
      </c>
      <c r="C135" s="11" t="s">
        <v>13</v>
      </c>
      <c r="D135" s="11" t="s">
        <v>923</v>
      </c>
      <c r="E135" s="11" t="s">
        <v>18</v>
      </c>
      <c r="F135" s="11" t="s">
        <v>36</v>
      </c>
      <c r="G135" s="26" t="s">
        <v>156</v>
      </c>
      <c r="H135" s="26" t="s">
        <v>157</v>
      </c>
      <c r="I135" s="29">
        <v>2019</v>
      </c>
      <c r="J135" s="29">
        <v>2019</v>
      </c>
      <c r="K135" s="12">
        <f t="shared" si="7"/>
        <v>13701.732477061862</v>
      </c>
      <c r="L135" s="12">
        <f t="shared" si="6"/>
        <v>0</v>
      </c>
      <c r="M135" s="61">
        <v>0</v>
      </c>
      <c r="N135" s="61">
        <v>0</v>
      </c>
      <c r="O135" s="59">
        <v>0</v>
      </c>
      <c r="P135" s="13">
        <v>0</v>
      </c>
      <c r="Q135" s="13">
        <f>13514.5622895498+187.170187512061</f>
        <v>13701.732477061862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5">
        <f t="shared" si="8"/>
        <v>13701.732477061862</v>
      </c>
      <c r="AF135" s="12">
        <v>0</v>
      </c>
    </row>
    <row r="136" spans="1:32" s="9" customFormat="1" ht="150">
      <c r="A136" s="10" t="s">
        <v>1090</v>
      </c>
      <c r="B136" s="11" t="s">
        <v>160</v>
      </c>
      <c r="C136" s="11" t="s">
        <v>13</v>
      </c>
      <c r="D136" s="11" t="s">
        <v>161</v>
      </c>
      <c r="E136" s="11" t="s">
        <v>18</v>
      </c>
      <c r="F136" s="11" t="s">
        <v>36</v>
      </c>
      <c r="G136" s="26" t="s">
        <v>158</v>
      </c>
      <c r="H136" s="26" t="s">
        <v>159</v>
      </c>
      <c r="I136" s="29">
        <v>2019</v>
      </c>
      <c r="J136" s="29">
        <v>2019</v>
      </c>
      <c r="K136" s="12">
        <f t="shared" si="7"/>
        <v>1759.2119643657168</v>
      </c>
      <c r="L136" s="12">
        <f t="shared" si="6"/>
        <v>0</v>
      </c>
      <c r="M136" s="61">
        <v>0</v>
      </c>
      <c r="N136" s="61">
        <v>0</v>
      </c>
      <c r="O136" s="59">
        <v>0</v>
      </c>
      <c r="P136" s="13">
        <v>0</v>
      </c>
      <c r="Q136" s="13">
        <v>1759.2119643657168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5">
        <f t="shared" si="8"/>
        <v>1759.2119643657168</v>
      </c>
      <c r="AF136" s="12">
        <v>0</v>
      </c>
    </row>
    <row r="137" spans="1:32" s="9" customFormat="1" ht="150">
      <c r="A137" s="10" t="s">
        <v>1091</v>
      </c>
      <c r="B137" s="26" t="s">
        <v>162</v>
      </c>
      <c r="C137" s="11" t="s">
        <v>13</v>
      </c>
      <c r="D137" s="11" t="s">
        <v>163</v>
      </c>
      <c r="E137" s="11" t="s">
        <v>18</v>
      </c>
      <c r="F137" s="11" t="s">
        <v>36</v>
      </c>
      <c r="G137" s="26" t="s">
        <v>168</v>
      </c>
      <c r="H137" s="26" t="s">
        <v>169</v>
      </c>
      <c r="I137" s="29">
        <v>2019</v>
      </c>
      <c r="J137" s="29">
        <v>2019</v>
      </c>
      <c r="K137" s="12">
        <f t="shared" si="7"/>
        <v>4717.1744012805839</v>
      </c>
      <c r="L137" s="12">
        <f t="shared" si="6"/>
        <v>0</v>
      </c>
      <c r="M137" s="61">
        <v>0</v>
      </c>
      <c r="N137" s="61">
        <v>0</v>
      </c>
      <c r="O137" s="59">
        <v>0</v>
      </c>
      <c r="P137" s="13">
        <v>0</v>
      </c>
      <c r="Q137" s="13">
        <v>4717.1744012805839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5">
        <f t="shared" si="8"/>
        <v>4717.1744012805839</v>
      </c>
      <c r="AF137" s="12">
        <v>0</v>
      </c>
    </row>
    <row r="138" spans="1:32" s="9" customFormat="1" ht="150">
      <c r="A138" s="10" t="s">
        <v>1092</v>
      </c>
      <c r="B138" s="11" t="s">
        <v>164</v>
      </c>
      <c r="C138" s="11" t="s">
        <v>13</v>
      </c>
      <c r="D138" s="10" t="s">
        <v>165</v>
      </c>
      <c r="E138" s="11" t="s">
        <v>18</v>
      </c>
      <c r="F138" s="11" t="s">
        <v>36</v>
      </c>
      <c r="G138" s="26" t="s">
        <v>170</v>
      </c>
      <c r="H138" s="26" t="s">
        <v>171</v>
      </c>
      <c r="I138" s="29">
        <v>2019</v>
      </c>
      <c r="J138" s="29">
        <v>2019</v>
      </c>
      <c r="K138" s="12">
        <f t="shared" si="7"/>
        <v>46.322163584655492</v>
      </c>
      <c r="L138" s="12">
        <f t="shared" si="6"/>
        <v>0</v>
      </c>
      <c r="M138" s="61">
        <v>0</v>
      </c>
      <c r="N138" s="61">
        <v>0</v>
      </c>
      <c r="O138" s="59">
        <v>0</v>
      </c>
      <c r="P138" s="13">
        <v>0</v>
      </c>
      <c r="Q138" s="13">
        <v>46.322163584655492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5">
        <f t="shared" si="8"/>
        <v>46.322163584655492</v>
      </c>
      <c r="AF138" s="12">
        <v>0</v>
      </c>
    </row>
    <row r="139" spans="1:32" s="9" customFormat="1" ht="150">
      <c r="A139" s="10" t="s">
        <v>1093</v>
      </c>
      <c r="B139" s="11" t="s">
        <v>166</v>
      </c>
      <c r="C139" s="11" t="s">
        <v>13</v>
      </c>
      <c r="D139" s="10" t="s">
        <v>167</v>
      </c>
      <c r="E139" s="11" t="s">
        <v>18</v>
      </c>
      <c r="F139" s="11" t="s">
        <v>36</v>
      </c>
      <c r="G139" s="26" t="s">
        <v>172</v>
      </c>
      <c r="H139" s="26" t="s">
        <v>173</v>
      </c>
      <c r="I139" s="29">
        <v>2019</v>
      </c>
      <c r="J139" s="29">
        <v>2019</v>
      </c>
      <c r="K139" s="12">
        <f t="shared" si="7"/>
        <v>2294.7728467676202</v>
      </c>
      <c r="L139" s="12">
        <f t="shared" si="6"/>
        <v>0</v>
      </c>
      <c r="M139" s="61">
        <v>0</v>
      </c>
      <c r="N139" s="61">
        <v>0</v>
      </c>
      <c r="O139" s="59">
        <v>0</v>
      </c>
      <c r="P139" s="13">
        <v>0</v>
      </c>
      <c r="Q139" s="13">
        <v>2294.7728467676202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5">
        <f t="shared" si="8"/>
        <v>2294.7728467676202</v>
      </c>
      <c r="AF139" s="12">
        <v>0</v>
      </c>
    </row>
    <row r="140" spans="1:32" s="9" customFormat="1" ht="150">
      <c r="A140" s="10" t="s">
        <v>1094</v>
      </c>
      <c r="B140" s="11" t="s">
        <v>174</v>
      </c>
      <c r="C140" s="11" t="s">
        <v>13</v>
      </c>
      <c r="D140" s="10" t="s">
        <v>175</v>
      </c>
      <c r="E140" s="11" t="s">
        <v>18</v>
      </c>
      <c r="F140" s="11" t="s">
        <v>36</v>
      </c>
      <c r="G140" s="26" t="s">
        <v>176</v>
      </c>
      <c r="H140" s="26" t="s">
        <v>177</v>
      </c>
      <c r="I140" s="29">
        <v>2020</v>
      </c>
      <c r="J140" s="29">
        <v>2020</v>
      </c>
      <c r="K140" s="12">
        <f t="shared" si="7"/>
        <v>8945.2209723537635</v>
      </c>
      <c r="L140" s="12">
        <f t="shared" si="6"/>
        <v>0</v>
      </c>
      <c r="M140" s="61">
        <v>0</v>
      </c>
      <c r="N140" s="61">
        <v>0</v>
      </c>
      <c r="O140" s="59">
        <v>0</v>
      </c>
      <c r="P140" s="13">
        <v>0</v>
      </c>
      <c r="Q140" s="13">
        <v>0</v>
      </c>
      <c r="R140" s="13">
        <f>8546.67465914385+398.546313209914</f>
        <v>8945.2209723537635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5">
        <f t="shared" si="8"/>
        <v>8945.2209723537635</v>
      </c>
      <c r="AF140" s="12">
        <v>0</v>
      </c>
    </row>
    <row r="141" spans="1:32" s="9" customFormat="1" ht="150">
      <c r="A141" s="10" t="s">
        <v>1095</v>
      </c>
      <c r="B141" s="11" t="s">
        <v>180</v>
      </c>
      <c r="C141" s="11" t="s">
        <v>13</v>
      </c>
      <c r="D141" s="10" t="s">
        <v>181</v>
      </c>
      <c r="E141" s="11" t="s">
        <v>18</v>
      </c>
      <c r="F141" s="11" t="s">
        <v>36</v>
      </c>
      <c r="G141" s="26" t="s">
        <v>182</v>
      </c>
      <c r="H141" s="26" t="s">
        <v>183</v>
      </c>
      <c r="I141" s="29">
        <v>2020</v>
      </c>
      <c r="J141" s="29">
        <v>2020</v>
      </c>
      <c r="K141" s="12">
        <f t="shared" si="7"/>
        <v>518.4908832716086</v>
      </c>
      <c r="L141" s="12">
        <f t="shared" si="6"/>
        <v>0</v>
      </c>
      <c r="M141" s="61">
        <v>0</v>
      </c>
      <c r="N141" s="61">
        <v>0</v>
      </c>
      <c r="O141" s="59">
        <v>0</v>
      </c>
      <c r="P141" s="13">
        <v>0</v>
      </c>
      <c r="Q141" s="13">
        <v>0</v>
      </c>
      <c r="R141" s="13">
        <v>518.4908832716086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5">
        <f t="shared" si="8"/>
        <v>518.4908832716086</v>
      </c>
      <c r="AF141" s="12">
        <v>0</v>
      </c>
    </row>
    <row r="142" spans="1:32" s="9" customFormat="1" ht="282.75" customHeight="1">
      <c r="A142" s="10" t="s">
        <v>1096</v>
      </c>
      <c r="B142" s="11" t="s">
        <v>184</v>
      </c>
      <c r="C142" s="11" t="s">
        <v>13</v>
      </c>
      <c r="D142" s="22" t="s">
        <v>185</v>
      </c>
      <c r="E142" s="11" t="s">
        <v>18</v>
      </c>
      <c r="F142" s="11" t="s">
        <v>36</v>
      </c>
      <c r="G142" s="16" t="s">
        <v>186</v>
      </c>
      <c r="H142" s="26" t="s">
        <v>187</v>
      </c>
      <c r="I142" s="29">
        <v>2020</v>
      </c>
      <c r="J142" s="29">
        <v>2020</v>
      </c>
      <c r="K142" s="12">
        <f t="shared" si="7"/>
        <v>38309.94966953955</v>
      </c>
      <c r="L142" s="12">
        <f t="shared" si="6"/>
        <v>0</v>
      </c>
      <c r="M142" s="61">
        <v>0</v>
      </c>
      <c r="N142" s="61">
        <v>0</v>
      </c>
      <c r="O142" s="59">
        <v>0</v>
      </c>
      <c r="P142" s="13">
        <v>0</v>
      </c>
      <c r="Q142" s="13">
        <v>0</v>
      </c>
      <c r="R142" s="13">
        <v>38309.94966953955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5">
        <f t="shared" si="8"/>
        <v>38309.94966953955</v>
      </c>
      <c r="AF142" s="12">
        <v>0</v>
      </c>
    </row>
    <row r="143" spans="1:32" s="9" customFormat="1" ht="150">
      <c r="A143" s="10" t="s">
        <v>1097</v>
      </c>
      <c r="B143" s="11" t="s">
        <v>189</v>
      </c>
      <c r="C143" s="11" t="s">
        <v>13</v>
      </c>
      <c r="D143" s="10" t="s">
        <v>188</v>
      </c>
      <c r="E143" s="11" t="s">
        <v>18</v>
      </c>
      <c r="F143" s="11" t="s">
        <v>36</v>
      </c>
      <c r="G143" s="26" t="s">
        <v>178</v>
      </c>
      <c r="H143" s="26" t="s">
        <v>179</v>
      </c>
      <c r="I143" s="29">
        <v>2020</v>
      </c>
      <c r="J143" s="29">
        <v>2020</v>
      </c>
      <c r="K143" s="12">
        <f t="shared" si="7"/>
        <v>10364.527558362881</v>
      </c>
      <c r="L143" s="12">
        <f t="shared" si="6"/>
        <v>0</v>
      </c>
      <c r="M143" s="61">
        <v>0</v>
      </c>
      <c r="N143" s="61">
        <v>0</v>
      </c>
      <c r="O143" s="59">
        <v>0</v>
      </c>
      <c r="P143" s="13">
        <v>0</v>
      </c>
      <c r="Q143" s="13">
        <v>0</v>
      </c>
      <c r="R143" s="13">
        <v>10364.527558362881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5">
        <f t="shared" si="8"/>
        <v>10364.527558362881</v>
      </c>
      <c r="AF143" s="12">
        <v>0</v>
      </c>
    </row>
    <row r="144" spans="1:32" s="9" customFormat="1" ht="109.5" customHeight="1">
      <c r="A144" s="10" t="s">
        <v>1098</v>
      </c>
      <c r="B144" s="11" t="s">
        <v>190</v>
      </c>
      <c r="C144" s="11" t="s">
        <v>13</v>
      </c>
      <c r="D144" s="10" t="s">
        <v>191</v>
      </c>
      <c r="E144" s="11" t="s">
        <v>18</v>
      </c>
      <c r="F144" s="11" t="s">
        <v>36</v>
      </c>
      <c r="G144" s="28" t="s">
        <v>192</v>
      </c>
      <c r="H144" s="29" t="s">
        <v>193</v>
      </c>
      <c r="I144" s="29">
        <v>2020</v>
      </c>
      <c r="J144" s="29">
        <v>2020</v>
      </c>
      <c r="K144" s="12">
        <f t="shared" si="7"/>
        <v>6346.4756904782816</v>
      </c>
      <c r="L144" s="12">
        <f t="shared" si="6"/>
        <v>0</v>
      </c>
      <c r="M144" s="61">
        <v>0</v>
      </c>
      <c r="N144" s="61">
        <v>0</v>
      </c>
      <c r="O144" s="59">
        <v>0</v>
      </c>
      <c r="P144" s="13">
        <v>0</v>
      </c>
      <c r="Q144" s="13">
        <v>0</v>
      </c>
      <c r="R144" s="13">
        <v>6346.4756904782816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5">
        <f t="shared" si="8"/>
        <v>6346.4756904782816</v>
      </c>
      <c r="AF144" s="12">
        <v>0</v>
      </c>
    </row>
    <row r="145" spans="1:32" s="9" customFormat="1" ht="111" customHeight="1">
      <c r="A145" s="10" t="s">
        <v>1099</v>
      </c>
      <c r="B145" s="11" t="s">
        <v>194</v>
      </c>
      <c r="C145" s="11" t="s">
        <v>13</v>
      </c>
      <c r="D145" s="22" t="s">
        <v>195</v>
      </c>
      <c r="E145" s="11" t="s">
        <v>18</v>
      </c>
      <c r="F145" s="11" t="s">
        <v>36</v>
      </c>
      <c r="G145" s="28" t="s">
        <v>196</v>
      </c>
      <c r="H145" s="29" t="s">
        <v>197</v>
      </c>
      <c r="I145" s="29">
        <v>2020</v>
      </c>
      <c r="J145" s="29">
        <v>2020</v>
      </c>
      <c r="K145" s="12">
        <f t="shared" si="7"/>
        <v>14058.481048903664</v>
      </c>
      <c r="L145" s="12">
        <f t="shared" si="6"/>
        <v>0</v>
      </c>
      <c r="M145" s="61">
        <v>0</v>
      </c>
      <c r="N145" s="61">
        <v>0</v>
      </c>
      <c r="O145" s="59">
        <v>0</v>
      </c>
      <c r="P145" s="13">
        <v>0</v>
      </c>
      <c r="Q145" s="13">
        <v>0</v>
      </c>
      <c r="R145" s="13">
        <v>14058.481048903664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5">
        <f t="shared" si="8"/>
        <v>14058.481048903664</v>
      </c>
      <c r="AF145" s="12">
        <v>0</v>
      </c>
    </row>
    <row r="146" spans="1:32" s="9" customFormat="1" ht="150">
      <c r="A146" s="10" t="s">
        <v>1100</v>
      </c>
      <c r="B146" s="11" t="s">
        <v>198</v>
      </c>
      <c r="C146" s="11" t="s">
        <v>13</v>
      </c>
      <c r="D146" s="10" t="s">
        <v>199</v>
      </c>
      <c r="E146" s="11" t="s">
        <v>18</v>
      </c>
      <c r="F146" s="11" t="s">
        <v>36</v>
      </c>
      <c r="G146" s="26" t="s">
        <v>200</v>
      </c>
      <c r="H146" s="26" t="s">
        <v>201</v>
      </c>
      <c r="I146" s="29">
        <v>2020</v>
      </c>
      <c r="J146" s="29">
        <v>2020</v>
      </c>
      <c r="K146" s="12">
        <f t="shared" si="7"/>
        <v>7104.5093872405459</v>
      </c>
      <c r="L146" s="12">
        <f t="shared" si="6"/>
        <v>0</v>
      </c>
      <c r="M146" s="61">
        <v>0</v>
      </c>
      <c r="N146" s="61">
        <v>0</v>
      </c>
      <c r="O146" s="59">
        <v>0</v>
      </c>
      <c r="P146" s="13">
        <v>0</v>
      </c>
      <c r="Q146" s="13">
        <v>0</v>
      </c>
      <c r="R146" s="13">
        <v>7104.5093872405459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5">
        <f t="shared" si="8"/>
        <v>7104.5093872405459</v>
      </c>
      <c r="AF146" s="12">
        <v>0</v>
      </c>
    </row>
    <row r="147" spans="1:32" s="9" customFormat="1" ht="150">
      <c r="A147" s="10" t="s">
        <v>1101</v>
      </c>
      <c r="B147" s="11" t="s">
        <v>203</v>
      </c>
      <c r="C147" s="11" t="s">
        <v>13</v>
      </c>
      <c r="D147" s="10" t="s">
        <v>202</v>
      </c>
      <c r="E147" s="11" t="s">
        <v>18</v>
      </c>
      <c r="F147" s="11" t="s">
        <v>36</v>
      </c>
      <c r="G147" s="28" t="s">
        <v>204</v>
      </c>
      <c r="H147" s="29" t="s">
        <v>205</v>
      </c>
      <c r="I147" s="29">
        <v>2020</v>
      </c>
      <c r="J147" s="29">
        <v>2020</v>
      </c>
      <c r="K147" s="12">
        <f t="shared" si="7"/>
        <v>873.30558263506259</v>
      </c>
      <c r="L147" s="12">
        <f t="shared" si="6"/>
        <v>0</v>
      </c>
      <c r="M147" s="61">
        <v>0</v>
      </c>
      <c r="N147" s="61">
        <v>0</v>
      </c>
      <c r="O147" s="59">
        <v>0</v>
      </c>
      <c r="P147" s="13">
        <v>0</v>
      </c>
      <c r="Q147" s="13">
        <v>0</v>
      </c>
      <c r="R147" s="13">
        <v>873.30558263506259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5">
        <f t="shared" si="8"/>
        <v>873.30558263506259</v>
      </c>
      <c r="AF147" s="12">
        <v>0</v>
      </c>
    </row>
    <row r="148" spans="1:32" s="9" customFormat="1" ht="150">
      <c r="A148" s="10" t="s">
        <v>1102</v>
      </c>
      <c r="B148" s="11" t="s">
        <v>208</v>
      </c>
      <c r="C148" s="11" t="s">
        <v>13</v>
      </c>
      <c r="D148" s="10" t="s">
        <v>209</v>
      </c>
      <c r="E148" s="11" t="s">
        <v>18</v>
      </c>
      <c r="F148" s="11" t="s">
        <v>36</v>
      </c>
      <c r="G148" s="26" t="s">
        <v>206</v>
      </c>
      <c r="H148" s="26" t="s">
        <v>207</v>
      </c>
      <c r="I148" s="29">
        <v>2020</v>
      </c>
      <c r="J148" s="29">
        <v>2020</v>
      </c>
      <c r="K148" s="12">
        <f t="shared" si="7"/>
        <v>1701.6635622045155</v>
      </c>
      <c r="L148" s="12">
        <f t="shared" si="6"/>
        <v>0</v>
      </c>
      <c r="M148" s="61">
        <v>0</v>
      </c>
      <c r="N148" s="61">
        <v>0</v>
      </c>
      <c r="O148" s="59">
        <v>0</v>
      </c>
      <c r="P148" s="13">
        <v>0</v>
      </c>
      <c r="Q148" s="13">
        <v>0</v>
      </c>
      <c r="R148" s="13">
        <v>1701.6635622045155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5">
        <f t="shared" si="8"/>
        <v>1701.6635622045155</v>
      </c>
      <c r="AF148" s="12">
        <v>0</v>
      </c>
    </row>
    <row r="149" spans="1:32" s="9" customFormat="1" ht="207" customHeight="1">
      <c r="A149" s="10" t="s">
        <v>1103</v>
      </c>
      <c r="B149" s="11" t="s">
        <v>210</v>
      </c>
      <c r="C149" s="11" t="s">
        <v>13</v>
      </c>
      <c r="D149" s="22" t="s">
        <v>211</v>
      </c>
      <c r="E149" s="11" t="s">
        <v>18</v>
      </c>
      <c r="F149" s="11" t="s">
        <v>36</v>
      </c>
      <c r="G149" s="26" t="s">
        <v>212</v>
      </c>
      <c r="H149" s="16" t="s">
        <v>213</v>
      </c>
      <c r="I149" s="29">
        <v>2020</v>
      </c>
      <c r="J149" s="29">
        <v>2020</v>
      </c>
      <c r="K149" s="12">
        <f t="shared" si="7"/>
        <v>36054.221397746551</v>
      </c>
      <c r="L149" s="12">
        <f t="shared" si="6"/>
        <v>0</v>
      </c>
      <c r="M149" s="61">
        <v>0</v>
      </c>
      <c r="N149" s="61">
        <v>0</v>
      </c>
      <c r="O149" s="59">
        <v>0</v>
      </c>
      <c r="P149" s="13">
        <v>0</v>
      </c>
      <c r="Q149" s="13">
        <v>0</v>
      </c>
      <c r="R149" s="13">
        <v>36054.221397746551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5">
        <f t="shared" si="8"/>
        <v>36054.221397746551</v>
      </c>
      <c r="AF149" s="12">
        <v>0</v>
      </c>
    </row>
    <row r="150" spans="1:32" s="9" customFormat="1" ht="150">
      <c r="A150" s="10" t="s">
        <v>1104</v>
      </c>
      <c r="B150" s="11" t="s">
        <v>214</v>
      </c>
      <c r="C150" s="11" t="s">
        <v>13</v>
      </c>
      <c r="D150" s="10" t="s">
        <v>215</v>
      </c>
      <c r="E150" s="11" t="s">
        <v>18</v>
      </c>
      <c r="F150" s="11" t="s">
        <v>36</v>
      </c>
      <c r="G150" s="16" t="s">
        <v>216</v>
      </c>
      <c r="H150" s="16" t="s">
        <v>217</v>
      </c>
      <c r="I150" s="29">
        <v>2020</v>
      </c>
      <c r="J150" s="29">
        <v>2020</v>
      </c>
      <c r="K150" s="12">
        <f t="shared" si="7"/>
        <v>6723.154247263592</v>
      </c>
      <c r="L150" s="12">
        <f t="shared" si="6"/>
        <v>0</v>
      </c>
      <c r="M150" s="61">
        <v>0</v>
      </c>
      <c r="N150" s="61">
        <v>0</v>
      </c>
      <c r="O150" s="59">
        <v>0</v>
      </c>
      <c r="P150" s="13">
        <v>0</v>
      </c>
      <c r="Q150" s="13">
        <v>0</v>
      </c>
      <c r="R150" s="13">
        <v>6723.154247263592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5">
        <f t="shared" si="8"/>
        <v>6723.154247263592</v>
      </c>
      <c r="AF150" s="12">
        <v>0</v>
      </c>
    </row>
    <row r="151" spans="1:32" s="9" customFormat="1" ht="150">
      <c r="A151" s="10" t="s">
        <v>1105</v>
      </c>
      <c r="B151" s="11" t="s">
        <v>218</v>
      </c>
      <c r="C151" s="11" t="s">
        <v>13</v>
      </c>
      <c r="D151" s="10" t="s">
        <v>219</v>
      </c>
      <c r="E151" s="11" t="s">
        <v>18</v>
      </c>
      <c r="F151" s="11" t="s">
        <v>36</v>
      </c>
      <c r="G151" s="28" t="s">
        <v>220</v>
      </c>
      <c r="H151" s="29" t="s">
        <v>221</v>
      </c>
      <c r="I151" s="29">
        <v>2020</v>
      </c>
      <c r="J151" s="29">
        <v>2020</v>
      </c>
      <c r="K151" s="12">
        <f t="shared" si="7"/>
        <v>14182.470110636801</v>
      </c>
      <c r="L151" s="12">
        <f t="shared" si="6"/>
        <v>0</v>
      </c>
      <c r="M151" s="61">
        <v>0</v>
      </c>
      <c r="N151" s="61">
        <v>0</v>
      </c>
      <c r="O151" s="59">
        <v>0</v>
      </c>
      <c r="P151" s="13">
        <v>0</v>
      </c>
      <c r="Q151" s="13">
        <v>0</v>
      </c>
      <c r="R151" s="13">
        <v>14182.470110636801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5">
        <f t="shared" si="8"/>
        <v>14182.470110636801</v>
      </c>
      <c r="AF151" s="12">
        <v>0</v>
      </c>
    </row>
    <row r="152" spans="1:32" s="9" customFormat="1" ht="150">
      <c r="A152" s="10" t="s">
        <v>1106</v>
      </c>
      <c r="B152" s="11" t="s">
        <v>222</v>
      </c>
      <c r="C152" s="11" t="s">
        <v>13</v>
      </c>
      <c r="D152" s="10" t="s">
        <v>223</v>
      </c>
      <c r="E152" s="11" t="s">
        <v>18</v>
      </c>
      <c r="F152" s="11" t="s">
        <v>36</v>
      </c>
      <c r="G152" s="16" t="s">
        <v>224</v>
      </c>
      <c r="H152" s="16" t="s">
        <v>225</v>
      </c>
      <c r="I152" s="29">
        <v>2020</v>
      </c>
      <c r="J152" s="29">
        <v>2020</v>
      </c>
      <c r="K152" s="12">
        <f t="shared" si="7"/>
        <v>5047.9556708126884</v>
      </c>
      <c r="L152" s="12">
        <f t="shared" si="6"/>
        <v>0</v>
      </c>
      <c r="M152" s="61">
        <v>0</v>
      </c>
      <c r="N152" s="61">
        <v>0</v>
      </c>
      <c r="O152" s="59">
        <v>0</v>
      </c>
      <c r="P152" s="13">
        <v>0</v>
      </c>
      <c r="Q152" s="13">
        <v>0</v>
      </c>
      <c r="R152" s="13">
        <v>5047.9556708126884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5">
        <f t="shared" si="8"/>
        <v>5047.9556708126884</v>
      </c>
      <c r="AF152" s="12">
        <v>0</v>
      </c>
    </row>
    <row r="153" spans="1:32" s="9" customFormat="1" ht="150">
      <c r="A153" s="10" t="s">
        <v>1107</v>
      </c>
      <c r="B153" s="11" t="s">
        <v>227</v>
      </c>
      <c r="C153" s="11" t="s">
        <v>13</v>
      </c>
      <c r="D153" s="10" t="s">
        <v>228</v>
      </c>
      <c r="E153" s="11" t="s">
        <v>18</v>
      </c>
      <c r="F153" s="11" t="s">
        <v>36</v>
      </c>
      <c r="G153" s="28" t="s">
        <v>232</v>
      </c>
      <c r="H153" s="29" t="s">
        <v>233</v>
      </c>
      <c r="I153" s="29">
        <v>2020</v>
      </c>
      <c r="J153" s="29">
        <v>2020</v>
      </c>
      <c r="K153" s="12">
        <f t="shared" si="7"/>
        <v>15800.354958741122</v>
      </c>
      <c r="L153" s="12">
        <f t="shared" si="6"/>
        <v>0</v>
      </c>
      <c r="M153" s="61">
        <v>0</v>
      </c>
      <c r="N153" s="61">
        <v>0</v>
      </c>
      <c r="O153" s="59">
        <v>0</v>
      </c>
      <c r="P153" s="13">
        <v>0</v>
      </c>
      <c r="Q153" s="13">
        <v>0</v>
      </c>
      <c r="R153" s="13">
        <v>15800.354958741122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5">
        <f t="shared" si="8"/>
        <v>15800.354958741122</v>
      </c>
      <c r="AF153" s="12">
        <v>0</v>
      </c>
    </row>
    <row r="154" spans="1:32" s="9" customFormat="1" ht="150">
      <c r="A154" s="10" t="s">
        <v>1108</v>
      </c>
      <c r="B154" s="11" t="s">
        <v>230</v>
      </c>
      <c r="C154" s="11" t="s">
        <v>13</v>
      </c>
      <c r="D154" s="10" t="s">
        <v>229</v>
      </c>
      <c r="E154" s="11" t="s">
        <v>18</v>
      </c>
      <c r="F154" s="11" t="s">
        <v>36</v>
      </c>
      <c r="G154" s="16" t="s">
        <v>234</v>
      </c>
      <c r="H154" s="16" t="s">
        <v>235</v>
      </c>
      <c r="I154" s="29">
        <v>2020</v>
      </c>
      <c r="J154" s="29">
        <v>2020</v>
      </c>
      <c r="K154" s="12">
        <f t="shared" si="7"/>
        <v>1014.6367839050756</v>
      </c>
      <c r="L154" s="12">
        <f t="shared" si="6"/>
        <v>0</v>
      </c>
      <c r="M154" s="61">
        <v>0</v>
      </c>
      <c r="N154" s="61">
        <v>0</v>
      </c>
      <c r="O154" s="59">
        <v>0</v>
      </c>
      <c r="P154" s="13">
        <v>0</v>
      </c>
      <c r="Q154" s="13">
        <v>0</v>
      </c>
      <c r="R154" s="13">
        <v>1014.6367839050756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5">
        <f t="shared" si="8"/>
        <v>1014.6367839050756</v>
      </c>
      <c r="AF154" s="12">
        <v>0</v>
      </c>
    </row>
    <row r="155" spans="1:32" s="9" customFormat="1" ht="150">
      <c r="A155" s="10" t="s">
        <v>1109</v>
      </c>
      <c r="B155" s="11" t="s">
        <v>226</v>
      </c>
      <c r="C155" s="11" t="s">
        <v>13</v>
      </c>
      <c r="D155" s="10" t="s">
        <v>231</v>
      </c>
      <c r="E155" s="11" t="s">
        <v>18</v>
      </c>
      <c r="F155" s="11" t="s">
        <v>36</v>
      </c>
      <c r="G155" s="16" t="s">
        <v>236</v>
      </c>
      <c r="H155" s="16" t="s">
        <v>237</v>
      </c>
      <c r="I155" s="29">
        <v>2020</v>
      </c>
      <c r="J155" s="29">
        <v>2020</v>
      </c>
      <c r="K155" s="12">
        <f t="shared" si="7"/>
        <v>8300.1539815004853</v>
      </c>
      <c r="L155" s="12">
        <f t="shared" si="6"/>
        <v>0</v>
      </c>
      <c r="M155" s="61">
        <v>0</v>
      </c>
      <c r="N155" s="61">
        <v>0</v>
      </c>
      <c r="O155" s="59">
        <v>0</v>
      </c>
      <c r="P155" s="13">
        <v>0</v>
      </c>
      <c r="Q155" s="13">
        <v>0</v>
      </c>
      <c r="R155" s="13">
        <f>8146.03184274767+85.7498766685821+68.372262084233</f>
        <v>8300.1539815004853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5">
        <f t="shared" si="8"/>
        <v>8300.1539815004853</v>
      </c>
      <c r="AF155" s="12">
        <v>0</v>
      </c>
    </row>
    <row r="156" spans="1:32" s="9" customFormat="1" ht="150">
      <c r="A156" s="10" t="s">
        <v>1110</v>
      </c>
      <c r="B156" s="11" t="s">
        <v>238</v>
      </c>
      <c r="C156" s="11" t="s">
        <v>13</v>
      </c>
      <c r="D156" s="10" t="s">
        <v>239</v>
      </c>
      <c r="E156" s="11" t="s">
        <v>18</v>
      </c>
      <c r="F156" s="11" t="s">
        <v>36</v>
      </c>
      <c r="G156" s="28" t="s">
        <v>232</v>
      </c>
      <c r="H156" s="29" t="s">
        <v>233</v>
      </c>
      <c r="I156" s="29">
        <v>2020</v>
      </c>
      <c r="J156" s="29">
        <v>2020</v>
      </c>
      <c r="K156" s="12">
        <f t="shared" si="7"/>
        <v>857.60278278898636</v>
      </c>
      <c r="L156" s="12">
        <f t="shared" si="6"/>
        <v>0</v>
      </c>
      <c r="M156" s="61">
        <v>0</v>
      </c>
      <c r="N156" s="61">
        <v>0</v>
      </c>
      <c r="O156" s="59">
        <v>0</v>
      </c>
      <c r="P156" s="13">
        <v>0</v>
      </c>
      <c r="Q156" s="13">
        <v>0</v>
      </c>
      <c r="R156" s="13">
        <v>857.60278278898636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5">
        <f t="shared" si="8"/>
        <v>857.60278278898636</v>
      </c>
      <c r="AF156" s="12">
        <v>0</v>
      </c>
    </row>
    <row r="157" spans="1:32" s="9" customFormat="1" ht="150">
      <c r="A157" s="10" t="s">
        <v>1111</v>
      </c>
      <c r="B157" s="11" t="s">
        <v>240</v>
      </c>
      <c r="C157" s="11" t="s">
        <v>13</v>
      </c>
      <c r="D157" s="10" t="s">
        <v>241</v>
      </c>
      <c r="E157" s="11" t="s">
        <v>18</v>
      </c>
      <c r="F157" s="11" t="s">
        <v>36</v>
      </c>
      <c r="G157" s="28" t="s">
        <v>244</v>
      </c>
      <c r="H157" s="29" t="s">
        <v>245</v>
      </c>
      <c r="I157" s="29">
        <v>2020</v>
      </c>
      <c r="J157" s="29">
        <v>2020</v>
      </c>
      <c r="K157" s="12">
        <f t="shared" si="7"/>
        <v>21991.04530021422</v>
      </c>
      <c r="L157" s="12">
        <f t="shared" si="6"/>
        <v>0</v>
      </c>
      <c r="M157" s="61">
        <v>0</v>
      </c>
      <c r="N157" s="61">
        <v>0</v>
      </c>
      <c r="O157" s="59">
        <v>0</v>
      </c>
      <c r="P157" s="13">
        <v>0</v>
      </c>
      <c r="Q157" s="13">
        <v>0</v>
      </c>
      <c r="R157" s="13">
        <v>21991.04530021422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5">
        <f t="shared" si="8"/>
        <v>21991.04530021422</v>
      </c>
      <c r="AF157" s="12">
        <v>0</v>
      </c>
    </row>
    <row r="158" spans="1:32" s="9" customFormat="1" ht="150">
      <c r="A158" s="10" t="s">
        <v>1112</v>
      </c>
      <c r="B158" s="11" t="s">
        <v>198</v>
      </c>
      <c r="C158" s="11" t="s">
        <v>13</v>
      </c>
      <c r="D158" s="10" t="s">
        <v>242</v>
      </c>
      <c r="E158" s="11" t="s">
        <v>18</v>
      </c>
      <c r="F158" s="11" t="s">
        <v>36</v>
      </c>
      <c r="G158" s="28" t="s">
        <v>246</v>
      </c>
      <c r="H158" s="29" t="s">
        <v>247</v>
      </c>
      <c r="I158" s="29">
        <v>2020</v>
      </c>
      <c r="J158" s="29">
        <v>2020</v>
      </c>
      <c r="K158" s="12">
        <f t="shared" si="7"/>
        <v>901.16476693494872</v>
      </c>
      <c r="L158" s="12">
        <f t="shared" si="6"/>
        <v>0</v>
      </c>
      <c r="M158" s="61">
        <v>0</v>
      </c>
      <c r="N158" s="61">
        <v>0</v>
      </c>
      <c r="O158" s="59">
        <v>0</v>
      </c>
      <c r="P158" s="13">
        <v>0</v>
      </c>
      <c r="Q158" s="13">
        <v>0</v>
      </c>
      <c r="R158" s="13">
        <v>901.16476693494872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5">
        <f t="shared" si="8"/>
        <v>901.16476693494872</v>
      </c>
      <c r="AF158" s="12">
        <v>0</v>
      </c>
    </row>
    <row r="159" spans="1:32" s="9" customFormat="1" ht="150">
      <c r="A159" s="10" t="s">
        <v>1113</v>
      </c>
      <c r="B159" s="11" t="s">
        <v>248</v>
      </c>
      <c r="C159" s="11" t="s">
        <v>13</v>
      </c>
      <c r="D159" s="22" t="s">
        <v>249</v>
      </c>
      <c r="E159" s="11" t="s">
        <v>18</v>
      </c>
      <c r="F159" s="11" t="s">
        <v>36</v>
      </c>
      <c r="G159" s="16" t="s">
        <v>250</v>
      </c>
      <c r="H159" s="16" t="s">
        <v>251</v>
      </c>
      <c r="I159" s="29">
        <v>2020</v>
      </c>
      <c r="J159" s="29">
        <v>2020</v>
      </c>
      <c r="K159" s="12">
        <f t="shared" si="7"/>
        <v>19820.695181626255</v>
      </c>
      <c r="L159" s="12">
        <f t="shared" si="6"/>
        <v>0</v>
      </c>
      <c r="M159" s="61">
        <v>0</v>
      </c>
      <c r="N159" s="61">
        <v>0</v>
      </c>
      <c r="O159" s="59">
        <v>0</v>
      </c>
      <c r="P159" s="13">
        <v>0</v>
      </c>
      <c r="Q159" s="13">
        <v>0</v>
      </c>
      <c r="R159" s="13">
        <v>19820.695181626255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5">
        <f t="shared" si="8"/>
        <v>19820.695181626255</v>
      </c>
      <c r="AF159" s="12">
        <v>0</v>
      </c>
    </row>
    <row r="160" spans="1:32" s="9" customFormat="1" ht="150">
      <c r="A160" s="10" t="s">
        <v>1114</v>
      </c>
      <c r="B160" s="11" t="s">
        <v>252</v>
      </c>
      <c r="C160" s="11" t="s">
        <v>13</v>
      </c>
      <c r="D160" s="10" t="s">
        <v>253</v>
      </c>
      <c r="E160" s="11" t="s">
        <v>18</v>
      </c>
      <c r="F160" s="11" t="s">
        <v>36</v>
      </c>
      <c r="G160" s="28" t="s">
        <v>256</v>
      </c>
      <c r="H160" s="29" t="s">
        <v>257</v>
      </c>
      <c r="I160" s="29">
        <v>2020</v>
      </c>
      <c r="J160" s="29">
        <v>2020</v>
      </c>
      <c r="K160" s="12">
        <f t="shared" si="7"/>
        <v>3457.1534876977253</v>
      </c>
      <c r="L160" s="12">
        <f t="shared" si="6"/>
        <v>0</v>
      </c>
      <c r="M160" s="61">
        <v>0</v>
      </c>
      <c r="N160" s="61">
        <v>0</v>
      </c>
      <c r="O160" s="59">
        <v>0</v>
      </c>
      <c r="P160" s="13">
        <v>0</v>
      </c>
      <c r="Q160" s="13">
        <v>0</v>
      </c>
      <c r="R160" s="13">
        <v>3457.1534876977253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5">
        <f t="shared" si="8"/>
        <v>3457.1534876977253</v>
      </c>
      <c r="AF160" s="12">
        <v>0</v>
      </c>
    </row>
    <row r="161" spans="1:32" s="9" customFormat="1" ht="150">
      <c r="A161" s="10" t="s">
        <v>1115</v>
      </c>
      <c r="B161" s="11" t="s">
        <v>255</v>
      </c>
      <c r="C161" s="11" t="s">
        <v>13</v>
      </c>
      <c r="D161" s="10" t="s">
        <v>254</v>
      </c>
      <c r="E161" s="11" t="s">
        <v>18</v>
      </c>
      <c r="F161" s="11" t="s">
        <v>36</v>
      </c>
      <c r="G161" s="28" t="s">
        <v>258</v>
      </c>
      <c r="H161" s="29" t="s">
        <v>259</v>
      </c>
      <c r="I161" s="29">
        <v>2020</v>
      </c>
      <c r="J161" s="29">
        <v>2020</v>
      </c>
      <c r="K161" s="12">
        <f t="shared" si="7"/>
        <v>11942.288162262881</v>
      </c>
      <c r="L161" s="12">
        <f t="shared" si="6"/>
        <v>0</v>
      </c>
      <c r="M161" s="61">
        <v>0</v>
      </c>
      <c r="N161" s="61">
        <v>0</v>
      </c>
      <c r="O161" s="59">
        <v>0</v>
      </c>
      <c r="P161" s="13">
        <v>0</v>
      </c>
      <c r="Q161" s="13">
        <v>0</v>
      </c>
      <c r="R161" s="13">
        <f>11746.0344470211+196.25371524178</f>
        <v>11942.288162262881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5">
        <f t="shared" si="8"/>
        <v>11942.288162262881</v>
      </c>
      <c r="AF161" s="12">
        <v>0</v>
      </c>
    </row>
    <row r="162" spans="1:32" s="9" customFormat="1" ht="150">
      <c r="A162" s="10" t="s">
        <v>1116</v>
      </c>
      <c r="B162" s="26" t="s">
        <v>261</v>
      </c>
      <c r="C162" s="11" t="s">
        <v>13</v>
      </c>
      <c r="D162" s="10" t="s">
        <v>260</v>
      </c>
      <c r="E162" s="11" t="s">
        <v>18</v>
      </c>
      <c r="F162" s="11" t="s">
        <v>36</v>
      </c>
      <c r="G162" s="28" t="s">
        <v>262</v>
      </c>
      <c r="H162" s="29" t="s">
        <v>263</v>
      </c>
      <c r="I162" s="29">
        <v>2020</v>
      </c>
      <c r="J162" s="29">
        <v>2020</v>
      </c>
      <c r="K162" s="12">
        <f t="shared" si="7"/>
        <v>1487.7569770939995</v>
      </c>
      <c r="L162" s="12">
        <f t="shared" si="6"/>
        <v>0</v>
      </c>
      <c r="M162" s="61">
        <v>0</v>
      </c>
      <c r="N162" s="61">
        <v>0</v>
      </c>
      <c r="O162" s="59">
        <v>0</v>
      </c>
      <c r="P162" s="13">
        <v>0</v>
      </c>
      <c r="Q162" s="13">
        <v>0</v>
      </c>
      <c r="R162" s="13">
        <v>1487.7569770939995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5">
        <f t="shared" si="8"/>
        <v>1487.7569770939995</v>
      </c>
      <c r="AF162" s="12">
        <v>0</v>
      </c>
    </row>
    <row r="163" spans="1:32" s="9" customFormat="1" ht="150">
      <c r="A163" s="10" t="s">
        <v>1117</v>
      </c>
      <c r="B163" s="26" t="s">
        <v>264</v>
      </c>
      <c r="C163" s="11" t="s">
        <v>13</v>
      </c>
      <c r="D163" s="10" t="s">
        <v>265</v>
      </c>
      <c r="E163" s="11" t="s">
        <v>18</v>
      </c>
      <c r="F163" s="11" t="s">
        <v>36</v>
      </c>
      <c r="G163" s="16" t="s">
        <v>266</v>
      </c>
      <c r="H163" s="16" t="s">
        <v>267</v>
      </c>
      <c r="I163" s="29">
        <v>2020</v>
      </c>
      <c r="J163" s="29">
        <v>2020</v>
      </c>
      <c r="K163" s="12">
        <f t="shared" si="7"/>
        <v>2196.7218357848287</v>
      </c>
      <c r="L163" s="12">
        <f t="shared" si="6"/>
        <v>0</v>
      </c>
      <c r="M163" s="61">
        <v>0</v>
      </c>
      <c r="N163" s="61">
        <v>0</v>
      </c>
      <c r="O163" s="59">
        <v>0</v>
      </c>
      <c r="P163" s="13">
        <v>0</v>
      </c>
      <c r="Q163" s="13">
        <v>0</v>
      </c>
      <c r="R163" s="13">
        <v>2196.7218357848287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5">
        <f t="shared" si="8"/>
        <v>2196.7218357848287</v>
      </c>
      <c r="AF163" s="12">
        <v>0</v>
      </c>
    </row>
    <row r="164" spans="1:32" s="9" customFormat="1" ht="409.5" customHeight="1">
      <c r="A164" s="10" t="s">
        <v>1118</v>
      </c>
      <c r="B164" s="34" t="s">
        <v>268</v>
      </c>
      <c r="C164" s="34" t="s">
        <v>13</v>
      </c>
      <c r="D164" s="33" t="s">
        <v>2041</v>
      </c>
      <c r="E164" s="34" t="s">
        <v>18</v>
      </c>
      <c r="F164" s="34" t="s">
        <v>36</v>
      </c>
      <c r="G164" s="19" t="s">
        <v>269</v>
      </c>
      <c r="H164" s="19" t="s">
        <v>270</v>
      </c>
      <c r="I164" s="32">
        <v>2021</v>
      </c>
      <c r="J164" s="32">
        <v>2021</v>
      </c>
      <c r="K164" s="97">
        <f t="shared" si="7"/>
        <v>130999.99999999999</v>
      </c>
      <c r="L164" s="97">
        <v>0</v>
      </c>
      <c r="M164" s="66">
        <v>0</v>
      </c>
      <c r="N164" s="66">
        <v>0</v>
      </c>
      <c r="O164" s="98">
        <v>0</v>
      </c>
      <c r="P164" s="99">
        <v>0</v>
      </c>
      <c r="Q164" s="99">
        <v>0</v>
      </c>
      <c r="R164" s="99">
        <v>0</v>
      </c>
      <c r="S164" s="99">
        <v>130999.99999999999</v>
      </c>
      <c r="T164" s="99">
        <v>0</v>
      </c>
      <c r="U164" s="99">
        <v>0</v>
      </c>
      <c r="V164" s="99">
        <v>0</v>
      </c>
      <c r="W164" s="99">
        <v>0</v>
      </c>
      <c r="X164" s="99">
        <v>0</v>
      </c>
      <c r="Y164" s="99">
        <v>0</v>
      </c>
      <c r="Z164" s="99">
        <v>0</v>
      </c>
      <c r="AA164" s="99">
        <v>0</v>
      </c>
      <c r="AB164" s="99">
        <v>0</v>
      </c>
      <c r="AC164" s="99">
        <v>0</v>
      </c>
      <c r="AD164" s="99">
        <v>0</v>
      </c>
      <c r="AE164" s="100">
        <f t="shared" si="8"/>
        <v>130999.99999999999</v>
      </c>
      <c r="AF164" s="97">
        <v>0</v>
      </c>
    </row>
    <row r="165" spans="1:32" s="9" customFormat="1" ht="159.75" customHeight="1">
      <c r="A165" s="10"/>
      <c r="B165" s="37"/>
      <c r="C165" s="37"/>
      <c r="D165" s="36" t="s">
        <v>2040</v>
      </c>
      <c r="E165" s="37"/>
      <c r="F165" s="37"/>
      <c r="G165" s="24"/>
      <c r="H165" s="24"/>
      <c r="I165" s="35"/>
      <c r="J165" s="35"/>
      <c r="K165" s="54"/>
      <c r="L165" s="54"/>
      <c r="M165" s="67"/>
      <c r="N165" s="67"/>
      <c r="O165" s="101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  <c r="AA165" s="102"/>
      <c r="AB165" s="102"/>
      <c r="AC165" s="102"/>
      <c r="AD165" s="102"/>
      <c r="AE165" s="103"/>
      <c r="AF165" s="54"/>
    </row>
    <row r="166" spans="1:32" s="9" customFormat="1" ht="150">
      <c r="A166" s="10" t="s">
        <v>1119</v>
      </c>
      <c r="B166" s="11" t="s">
        <v>271</v>
      </c>
      <c r="C166" s="11" t="s">
        <v>13</v>
      </c>
      <c r="D166" s="22" t="s">
        <v>272</v>
      </c>
      <c r="E166" s="11" t="s">
        <v>18</v>
      </c>
      <c r="F166" s="11" t="s">
        <v>36</v>
      </c>
      <c r="G166" s="16" t="s">
        <v>273</v>
      </c>
      <c r="H166" s="16" t="s">
        <v>274</v>
      </c>
      <c r="I166" s="29">
        <v>2021</v>
      </c>
      <c r="J166" s="29">
        <v>2021</v>
      </c>
      <c r="K166" s="12">
        <f t="shared" si="7"/>
        <v>11013.982205047136</v>
      </c>
      <c r="L166" s="12">
        <v>0</v>
      </c>
      <c r="M166" s="61">
        <v>0</v>
      </c>
      <c r="N166" s="61">
        <v>0</v>
      </c>
      <c r="O166" s="59">
        <v>0</v>
      </c>
      <c r="P166" s="13">
        <v>0</v>
      </c>
      <c r="Q166" s="13">
        <v>0</v>
      </c>
      <c r="R166" s="13">
        <v>0</v>
      </c>
      <c r="S166" s="13">
        <f>10902.0036610081+111.978544039036</f>
        <v>11013.982205047136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5">
        <f t="shared" si="8"/>
        <v>11013.982205047136</v>
      </c>
      <c r="AF166" s="12">
        <v>0</v>
      </c>
    </row>
    <row r="167" spans="1:32" s="9" customFormat="1" ht="150">
      <c r="A167" s="10" t="s">
        <v>1120</v>
      </c>
      <c r="B167" s="11" t="s">
        <v>276</v>
      </c>
      <c r="C167" s="11" t="s">
        <v>13</v>
      </c>
      <c r="D167" s="10" t="s">
        <v>277</v>
      </c>
      <c r="E167" s="11" t="s">
        <v>18</v>
      </c>
      <c r="F167" s="11" t="s">
        <v>36</v>
      </c>
      <c r="G167" s="28" t="s">
        <v>282</v>
      </c>
      <c r="H167" s="29" t="s">
        <v>283</v>
      </c>
      <c r="I167" s="29">
        <v>2021</v>
      </c>
      <c r="J167" s="29">
        <v>2021</v>
      </c>
      <c r="K167" s="12">
        <f t="shared" si="7"/>
        <v>3452.538394878974</v>
      </c>
      <c r="L167" s="12">
        <v>0</v>
      </c>
      <c r="M167" s="61">
        <v>0</v>
      </c>
      <c r="N167" s="61">
        <v>0</v>
      </c>
      <c r="O167" s="59">
        <v>0</v>
      </c>
      <c r="P167" s="13">
        <v>0</v>
      </c>
      <c r="Q167" s="13">
        <v>0</v>
      </c>
      <c r="R167" s="13">
        <v>0</v>
      </c>
      <c r="S167" s="13">
        <v>3452.538394878974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5">
        <f t="shared" si="8"/>
        <v>3452.538394878974</v>
      </c>
      <c r="AF167" s="12">
        <v>0</v>
      </c>
    </row>
    <row r="168" spans="1:32" s="9" customFormat="1" ht="150">
      <c r="A168" s="10" t="s">
        <v>1121</v>
      </c>
      <c r="B168" s="11" t="s">
        <v>278</v>
      </c>
      <c r="C168" s="11" t="s">
        <v>13</v>
      </c>
      <c r="D168" s="10" t="s">
        <v>279</v>
      </c>
      <c r="E168" s="11" t="s">
        <v>18</v>
      </c>
      <c r="F168" s="11" t="s">
        <v>36</v>
      </c>
      <c r="G168" s="28" t="s">
        <v>284</v>
      </c>
      <c r="H168" s="29" t="s">
        <v>285</v>
      </c>
      <c r="I168" s="29">
        <v>2021</v>
      </c>
      <c r="J168" s="29">
        <v>2021</v>
      </c>
      <c r="K168" s="12">
        <f t="shared" si="7"/>
        <v>1931.4557748715586</v>
      </c>
      <c r="L168" s="12">
        <v>0</v>
      </c>
      <c r="M168" s="61">
        <v>0</v>
      </c>
      <c r="N168" s="61">
        <v>0</v>
      </c>
      <c r="O168" s="59">
        <v>0</v>
      </c>
      <c r="P168" s="13">
        <v>0</v>
      </c>
      <c r="Q168" s="13">
        <v>0</v>
      </c>
      <c r="R168" s="13">
        <v>0</v>
      </c>
      <c r="S168" s="13">
        <v>1931.4557748715586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5">
        <f t="shared" si="8"/>
        <v>1931.4557748715586</v>
      </c>
      <c r="AF168" s="12">
        <v>0</v>
      </c>
    </row>
    <row r="169" spans="1:32" s="9" customFormat="1" ht="150">
      <c r="A169" s="10" t="s">
        <v>1122</v>
      </c>
      <c r="B169" s="11" t="s">
        <v>280</v>
      </c>
      <c r="C169" s="11" t="s">
        <v>13</v>
      </c>
      <c r="D169" s="10" t="s">
        <v>281</v>
      </c>
      <c r="E169" s="11" t="s">
        <v>18</v>
      </c>
      <c r="F169" s="11" t="s">
        <v>36</v>
      </c>
      <c r="G169" s="28" t="s">
        <v>286</v>
      </c>
      <c r="H169" s="29" t="s">
        <v>287</v>
      </c>
      <c r="I169" s="29">
        <v>2021</v>
      </c>
      <c r="J169" s="29">
        <v>2021</v>
      </c>
      <c r="K169" s="12">
        <f t="shared" si="7"/>
        <v>2567.3207646207015</v>
      </c>
      <c r="L169" s="12">
        <v>0</v>
      </c>
      <c r="M169" s="61">
        <v>0</v>
      </c>
      <c r="N169" s="61">
        <v>0</v>
      </c>
      <c r="O169" s="59">
        <v>0</v>
      </c>
      <c r="P169" s="13">
        <v>0</v>
      </c>
      <c r="Q169" s="13">
        <v>0</v>
      </c>
      <c r="R169" s="13">
        <v>0</v>
      </c>
      <c r="S169" s="13">
        <v>2567.3207646207015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5">
        <f t="shared" si="8"/>
        <v>2567.3207646207015</v>
      </c>
      <c r="AF169" s="12">
        <v>0</v>
      </c>
    </row>
    <row r="170" spans="1:32" s="9" customFormat="1" ht="150">
      <c r="A170" s="10" t="s">
        <v>1123</v>
      </c>
      <c r="B170" s="11" t="s">
        <v>291</v>
      </c>
      <c r="C170" s="11" t="s">
        <v>13</v>
      </c>
      <c r="D170" s="10" t="s">
        <v>288</v>
      </c>
      <c r="E170" s="11" t="s">
        <v>18</v>
      </c>
      <c r="F170" s="11" t="s">
        <v>36</v>
      </c>
      <c r="G170" s="16" t="s">
        <v>289</v>
      </c>
      <c r="H170" s="16" t="s">
        <v>290</v>
      </c>
      <c r="I170" s="29">
        <v>2021</v>
      </c>
      <c r="J170" s="29">
        <v>2021</v>
      </c>
      <c r="K170" s="12">
        <f t="shared" si="7"/>
        <v>13895.726582586945</v>
      </c>
      <c r="L170" s="12">
        <v>0</v>
      </c>
      <c r="M170" s="61">
        <v>0</v>
      </c>
      <c r="N170" s="61">
        <v>0</v>
      </c>
      <c r="O170" s="59">
        <v>0</v>
      </c>
      <c r="P170" s="13">
        <v>0</v>
      </c>
      <c r="Q170" s="13">
        <v>0</v>
      </c>
      <c r="R170" s="13">
        <v>0</v>
      </c>
      <c r="S170" s="13">
        <v>13895.726582586945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5">
        <f t="shared" si="8"/>
        <v>13895.726582586945</v>
      </c>
      <c r="AF170" s="12">
        <v>0</v>
      </c>
    </row>
    <row r="171" spans="1:32" s="9" customFormat="1" ht="150">
      <c r="A171" s="10" t="s">
        <v>1124</v>
      </c>
      <c r="B171" s="38" t="s">
        <v>292</v>
      </c>
      <c r="C171" s="11" t="s">
        <v>13</v>
      </c>
      <c r="D171" s="10" t="s">
        <v>293</v>
      </c>
      <c r="E171" s="11" t="s">
        <v>18</v>
      </c>
      <c r="F171" s="11" t="s">
        <v>36</v>
      </c>
      <c r="G171" s="28" t="s">
        <v>266</v>
      </c>
      <c r="H171" s="29" t="s">
        <v>294</v>
      </c>
      <c r="I171" s="29">
        <v>2021</v>
      </c>
      <c r="J171" s="29">
        <v>2021</v>
      </c>
      <c r="K171" s="12">
        <f t="shared" si="7"/>
        <v>1932.9905380671778</v>
      </c>
      <c r="L171" s="12">
        <v>0</v>
      </c>
      <c r="M171" s="61">
        <v>0</v>
      </c>
      <c r="N171" s="61">
        <v>0</v>
      </c>
      <c r="O171" s="59">
        <v>0</v>
      </c>
      <c r="P171" s="13">
        <v>0</v>
      </c>
      <c r="Q171" s="13">
        <v>0</v>
      </c>
      <c r="R171" s="13">
        <v>0</v>
      </c>
      <c r="S171" s="13">
        <v>1932.9905380671778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5">
        <f t="shared" si="8"/>
        <v>1932.9905380671778</v>
      </c>
      <c r="AF171" s="12">
        <v>0</v>
      </c>
    </row>
    <row r="172" spans="1:32" s="9" customFormat="1" ht="150">
      <c r="A172" s="10" t="s">
        <v>1125</v>
      </c>
      <c r="B172" s="38" t="s">
        <v>295</v>
      </c>
      <c r="C172" s="11" t="s">
        <v>13</v>
      </c>
      <c r="D172" s="10" t="s">
        <v>296</v>
      </c>
      <c r="E172" s="11" t="s">
        <v>18</v>
      </c>
      <c r="F172" s="11" t="s">
        <v>36</v>
      </c>
      <c r="G172" s="28" t="s">
        <v>298</v>
      </c>
      <c r="H172" s="29" t="s">
        <v>297</v>
      </c>
      <c r="I172" s="29">
        <v>2021</v>
      </c>
      <c r="J172" s="29">
        <v>2021</v>
      </c>
      <c r="K172" s="12">
        <f t="shared" si="7"/>
        <v>393.51929970567397</v>
      </c>
      <c r="L172" s="12">
        <v>0</v>
      </c>
      <c r="M172" s="61">
        <v>0</v>
      </c>
      <c r="N172" s="61">
        <v>0</v>
      </c>
      <c r="O172" s="59">
        <v>0</v>
      </c>
      <c r="P172" s="13">
        <v>0</v>
      </c>
      <c r="Q172" s="13">
        <v>0</v>
      </c>
      <c r="R172" s="13">
        <v>0</v>
      </c>
      <c r="S172" s="13">
        <v>393.51929970567397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5">
        <f t="shared" si="8"/>
        <v>393.51929970567397</v>
      </c>
      <c r="AF172" s="12">
        <v>0</v>
      </c>
    </row>
    <row r="173" spans="1:32" s="9" customFormat="1" ht="150">
      <c r="A173" s="10" t="s">
        <v>1126</v>
      </c>
      <c r="B173" s="38" t="s">
        <v>299</v>
      </c>
      <c r="C173" s="11" t="s">
        <v>13</v>
      </c>
      <c r="D173" s="22" t="s">
        <v>300</v>
      </c>
      <c r="E173" s="11" t="s">
        <v>18</v>
      </c>
      <c r="F173" s="11" t="s">
        <v>36</v>
      </c>
      <c r="G173" s="16" t="s">
        <v>301</v>
      </c>
      <c r="H173" s="16" t="s">
        <v>302</v>
      </c>
      <c r="I173" s="29">
        <v>2021</v>
      </c>
      <c r="J173" s="29">
        <v>2021</v>
      </c>
      <c r="K173" s="12">
        <f t="shared" si="7"/>
        <v>5790.2153483071588</v>
      </c>
      <c r="L173" s="12">
        <v>0</v>
      </c>
      <c r="M173" s="61">
        <v>0</v>
      </c>
      <c r="N173" s="61">
        <v>0</v>
      </c>
      <c r="O173" s="59">
        <v>0</v>
      </c>
      <c r="P173" s="13">
        <v>0</v>
      </c>
      <c r="Q173" s="13">
        <v>0</v>
      </c>
      <c r="R173" s="13">
        <v>0</v>
      </c>
      <c r="S173" s="13">
        <v>5790.2153483071588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5">
        <f t="shared" si="8"/>
        <v>5790.2153483071588</v>
      </c>
      <c r="AF173" s="12">
        <v>0</v>
      </c>
    </row>
    <row r="174" spans="1:32" s="9" customFormat="1" ht="150">
      <c r="A174" s="10" t="s">
        <v>1127</v>
      </c>
      <c r="B174" s="11" t="s">
        <v>307</v>
      </c>
      <c r="C174" s="11" t="s">
        <v>13</v>
      </c>
      <c r="D174" s="10" t="s">
        <v>308</v>
      </c>
      <c r="E174" s="11" t="s">
        <v>18</v>
      </c>
      <c r="F174" s="11" t="s">
        <v>36</v>
      </c>
      <c r="G174" s="29" t="s">
        <v>303</v>
      </c>
      <c r="H174" s="29" t="s">
        <v>304</v>
      </c>
      <c r="I174" s="29">
        <v>2021</v>
      </c>
      <c r="J174" s="29">
        <v>2021</v>
      </c>
      <c r="K174" s="12">
        <f t="shared" si="7"/>
        <v>1956.7048673454831</v>
      </c>
      <c r="L174" s="12">
        <v>0</v>
      </c>
      <c r="M174" s="61">
        <v>0</v>
      </c>
      <c r="N174" s="61">
        <v>0</v>
      </c>
      <c r="O174" s="59">
        <v>0</v>
      </c>
      <c r="P174" s="13">
        <v>0</v>
      </c>
      <c r="Q174" s="13">
        <v>0</v>
      </c>
      <c r="R174" s="13">
        <v>0</v>
      </c>
      <c r="S174" s="13">
        <v>1956.7048673454831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5">
        <f t="shared" si="8"/>
        <v>1956.7048673454831</v>
      </c>
      <c r="AF174" s="12">
        <v>0</v>
      </c>
    </row>
    <row r="175" spans="1:32" s="9" customFormat="1" ht="150">
      <c r="A175" s="10" t="s">
        <v>1128</v>
      </c>
      <c r="B175" s="11" t="s">
        <v>309</v>
      </c>
      <c r="C175" s="11" t="s">
        <v>13</v>
      </c>
      <c r="D175" s="10" t="s">
        <v>310</v>
      </c>
      <c r="E175" s="11" t="s">
        <v>18</v>
      </c>
      <c r="F175" s="11" t="s">
        <v>36</v>
      </c>
      <c r="G175" s="16" t="s">
        <v>305</v>
      </c>
      <c r="H175" s="16" t="s">
        <v>306</v>
      </c>
      <c r="I175" s="29">
        <v>2021</v>
      </c>
      <c r="J175" s="29">
        <v>2021</v>
      </c>
      <c r="K175" s="12">
        <f t="shared" si="7"/>
        <v>885.0402372555435</v>
      </c>
      <c r="L175" s="12">
        <v>0</v>
      </c>
      <c r="M175" s="61">
        <v>0</v>
      </c>
      <c r="N175" s="61">
        <v>0</v>
      </c>
      <c r="O175" s="59">
        <v>0</v>
      </c>
      <c r="P175" s="13">
        <v>0</v>
      </c>
      <c r="Q175" s="13">
        <v>0</v>
      </c>
      <c r="R175" s="13">
        <v>0</v>
      </c>
      <c r="S175" s="13">
        <v>885.0402372555435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5">
        <f t="shared" si="8"/>
        <v>885.0402372555435</v>
      </c>
      <c r="AF175" s="12">
        <v>0</v>
      </c>
    </row>
    <row r="176" spans="1:32" s="9" customFormat="1" ht="225">
      <c r="A176" s="10" t="s">
        <v>1129</v>
      </c>
      <c r="B176" s="11" t="s">
        <v>311</v>
      </c>
      <c r="C176" s="11" t="s">
        <v>13</v>
      </c>
      <c r="D176" s="22" t="s">
        <v>312</v>
      </c>
      <c r="E176" s="11" t="s">
        <v>18</v>
      </c>
      <c r="F176" s="11" t="s">
        <v>36</v>
      </c>
      <c r="G176" s="16" t="s">
        <v>313</v>
      </c>
      <c r="H176" s="16" t="s">
        <v>314</v>
      </c>
      <c r="I176" s="29">
        <v>2021</v>
      </c>
      <c r="J176" s="29">
        <v>2021</v>
      </c>
      <c r="K176" s="12">
        <f t="shared" si="7"/>
        <v>52987.835181898867</v>
      </c>
      <c r="L176" s="12">
        <v>0</v>
      </c>
      <c r="M176" s="61">
        <v>0</v>
      </c>
      <c r="N176" s="61">
        <v>0</v>
      </c>
      <c r="O176" s="59">
        <v>0</v>
      </c>
      <c r="P176" s="13">
        <v>0</v>
      </c>
      <c r="Q176" s="13">
        <v>0</v>
      </c>
      <c r="R176" s="13">
        <v>0</v>
      </c>
      <c r="S176" s="13">
        <f>52742.5275748174+245.307607081462</f>
        <v>52987.835181898867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5">
        <f t="shared" si="8"/>
        <v>52987.835181898867</v>
      </c>
      <c r="AF176" s="12">
        <v>0</v>
      </c>
    </row>
    <row r="177" spans="1:32" s="9" customFormat="1" ht="150">
      <c r="A177" s="10" t="s">
        <v>1130</v>
      </c>
      <c r="B177" s="11" t="s">
        <v>318</v>
      </c>
      <c r="C177" s="11" t="s">
        <v>13</v>
      </c>
      <c r="D177" s="10" t="s">
        <v>315</v>
      </c>
      <c r="E177" s="11" t="s">
        <v>18</v>
      </c>
      <c r="F177" s="11" t="s">
        <v>36</v>
      </c>
      <c r="G177" s="28" t="s">
        <v>316</v>
      </c>
      <c r="H177" s="29" t="s">
        <v>317</v>
      </c>
      <c r="I177" s="29">
        <v>2021</v>
      </c>
      <c r="J177" s="29">
        <v>2021</v>
      </c>
      <c r="K177" s="12">
        <f t="shared" si="7"/>
        <v>5879.9203380362042</v>
      </c>
      <c r="L177" s="12">
        <v>0</v>
      </c>
      <c r="M177" s="61">
        <v>0</v>
      </c>
      <c r="N177" s="61">
        <v>0</v>
      </c>
      <c r="O177" s="59">
        <v>0</v>
      </c>
      <c r="P177" s="13">
        <v>0</v>
      </c>
      <c r="Q177" s="13">
        <v>0</v>
      </c>
      <c r="R177" s="13">
        <v>0</v>
      </c>
      <c r="S177" s="13">
        <v>5879.9203380362042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5">
        <f t="shared" si="8"/>
        <v>5879.9203380362042</v>
      </c>
      <c r="AF177" s="12">
        <v>0</v>
      </c>
    </row>
    <row r="178" spans="1:32" s="9" customFormat="1" ht="150">
      <c r="A178" s="10" t="s">
        <v>1131</v>
      </c>
      <c r="B178" s="11" t="s">
        <v>319</v>
      </c>
      <c r="C178" s="11" t="s">
        <v>13</v>
      </c>
      <c r="D178" s="10" t="s">
        <v>320</v>
      </c>
      <c r="E178" s="11" t="s">
        <v>18</v>
      </c>
      <c r="F178" s="11" t="s">
        <v>36</v>
      </c>
      <c r="G178" s="16" t="s">
        <v>321</v>
      </c>
      <c r="H178" s="16" t="s">
        <v>322</v>
      </c>
      <c r="I178" s="29">
        <v>2021</v>
      </c>
      <c r="J178" s="29">
        <v>2021</v>
      </c>
      <c r="K178" s="12">
        <f t="shared" si="7"/>
        <v>5786.6061350666978</v>
      </c>
      <c r="L178" s="12">
        <v>0</v>
      </c>
      <c r="M178" s="61">
        <v>0</v>
      </c>
      <c r="N178" s="61">
        <v>0</v>
      </c>
      <c r="O178" s="59">
        <v>0</v>
      </c>
      <c r="P178" s="13">
        <v>0</v>
      </c>
      <c r="Q178" s="13">
        <v>0</v>
      </c>
      <c r="R178" s="13">
        <v>0</v>
      </c>
      <c r="S178" s="13">
        <v>5786.6061350666978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5">
        <f t="shared" si="8"/>
        <v>5786.6061350666978</v>
      </c>
      <c r="AF178" s="12">
        <v>0</v>
      </c>
    </row>
    <row r="179" spans="1:32" s="9" customFormat="1" ht="150">
      <c r="A179" s="10" t="s">
        <v>1132</v>
      </c>
      <c r="B179" s="11" t="s">
        <v>326</v>
      </c>
      <c r="C179" s="11" t="s">
        <v>13</v>
      </c>
      <c r="D179" s="10" t="s">
        <v>323</v>
      </c>
      <c r="E179" s="11" t="s">
        <v>18</v>
      </c>
      <c r="F179" s="11" t="s">
        <v>36</v>
      </c>
      <c r="G179" s="29" t="s">
        <v>324</v>
      </c>
      <c r="H179" s="29" t="s">
        <v>325</v>
      </c>
      <c r="I179" s="29">
        <v>2021</v>
      </c>
      <c r="J179" s="29">
        <v>2021</v>
      </c>
      <c r="K179" s="12">
        <f t="shared" si="7"/>
        <v>695.63457490659539</v>
      </c>
      <c r="L179" s="12">
        <v>0</v>
      </c>
      <c r="M179" s="61">
        <v>0</v>
      </c>
      <c r="N179" s="61">
        <v>0</v>
      </c>
      <c r="O179" s="59">
        <v>0</v>
      </c>
      <c r="P179" s="13">
        <v>0</v>
      </c>
      <c r="Q179" s="13">
        <v>0</v>
      </c>
      <c r="R179" s="13">
        <v>0</v>
      </c>
      <c r="S179" s="13">
        <v>695.63457490659539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5">
        <f t="shared" si="8"/>
        <v>695.63457490659539</v>
      </c>
      <c r="AF179" s="12">
        <v>0</v>
      </c>
    </row>
    <row r="180" spans="1:32" s="9" customFormat="1" ht="150">
      <c r="A180" s="10" t="s">
        <v>1133</v>
      </c>
      <c r="B180" s="11" t="s">
        <v>328</v>
      </c>
      <c r="C180" s="11" t="s">
        <v>13</v>
      </c>
      <c r="D180" s="10" t="s">
        <v>327</v>
      </c>
      <c r="E180" s="11" t="s">
        <v>18</v>
      </c>
      <c r="F180" s="11" t="s">
        <v>36</v>
      </c>
      <c r="G180" s="28" t="s">
        <v>330</v>
      </c>
      <c r="H180" s="29" t="s">
        <v>331</v>
      </c>
      <c r="I180" s="29">
        <v>2021</v>
      </c>
      <c r="J180" s="29">
        <v>2021</v>
      </c>
      <c r="K180" s="12">
        <f t="shared" si="7"/>
        <v>544.13687388978781</v>
      </c>
      <c r="L180" s="12">
        <v>0</v>
      </c>
      <c r="M180" s="61">
        <v>0</v>
      </c>
      <c r="N180" s="61">
        <v>0</v>
      </c>
      <c r="O180" s="59">
        <v>0</v>
      </c>
      <c r="P180" s="13">
        <v>0</v>
      </c>
      <c r="Q180" s="13">
        <v>0</v>
      </c>
      <c r="R180" s="13">
        <v>0</v>
      </c>
      <c r="S180" s="13">
        <v>544.13687388978781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5">
        <f t="shared" si="8"/>
        <v>544.13687388978781</v>
      </c>
      <c r="AF180" s="12">
        <v>0</v>
      </c>
    </row>
    <row r="181" spans="1:32" s="9" customFormat="1" ht="150">
      <c r="A181" s="10" t="s">
        <v>1134</v>
      </c>
      <c r="B181" s="11" t="s">
        <v>292</v>
      </c>
      <c r="C181" s="11" t="s">
        <v>13</v>
      </c>
      <c r="D181" s="10" t="s">
        <v>332</v>
      </c>
      <c r="E181" s="11" t="s">
        <v>18</v>
      </c>
      <c r="F181" s="11" t="s">
        <v>36</v>
      </c>
      <c r="G181" s="29" t="s">
        <v>329</v>
      </c>
      <c r="H181" s="29" t="s">
        <v>333</v>
      </c>
      <c r="I181" s="29">
        <v>2021</v>
      </c>
      <c r="J181" s="29">
        <v>2021</v>
      </c>
      <c r="K181" s="12">
        <f t="shared" si="7"/>
        <v>1286.3728835154727</v>
      </c>
      <c r="L181" s="12">
        <v>0</v>
      </c>
      <c r="M181" s="61">
        <v>0</v>
      </c>
      <c r="N181" s="61">
        <v>0</v>
      </c>
      <c r="O181" s="59">
        <v>0</v>
      </c>
      <c r="P181" s="13">
        <v>0</v>
      </c>
      <c r="Q181" s="13">
        <v>0</v>
      </c>
      <c r="R181" s="13">
        <v>0</v>
      </c>
      <c r="S181" s="13">
        <v>1286.3728835154727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5">
        <f t="shared" si="8"/>
        <v>1286.3728835154727</v>
      </c>
      <c r="AF181" s="12">
        <v>0</v>
      </c>
    </row>
    <row r="182" spans="1:32" s="9" customFormat="1" ht="255" customHeight="1">
      <c r="A182" s="10" t="s">
        <v>1135</v>
      </c>
      <c r="B182" s="11" t="s">
        <v>334</v>
      </c>
      <c r="C182" s="11" t="s">
        <v>13</v>
      </c>
      <c r="D182" s="39" t="s">
        <v>335</v>
      </c>
      <c r="E182" s="11" t="s">
        <v>18</v>
      </c>
      <c r="F182" s="11" t="s">
        <v>36</v>
      </c>
      <c r="G182" s="16" t="s">
        <v>336</v>
      </c>
      <c r="H182" s="16" t="s">
        <v>337</v>
      </c>
      <c r="I182" s="29">
        <v>2022</v>
      </c>
      <c r="J182" s="29">
        <v>2022</v>
      </c>
      <c r="K182" s="12">
        <f t="shared" si="7"/>
        <v>83727.09564182107</v>
      </c>
      <c r="L182" s="12">
        <f>S182</f>
        <v>0</v>
      </c>
      <c r="M182" s="61">
        <v>0</v>
      </c>
      <c r="N182" s="61">
        <v>0</v>
      </c>
      <c r="O182" s="59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83727.09564182107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5">
        <f t="shared" si="8"/>
        <v>83727.09564182107</v>
      </c>
      <c r="AF182" s="12">
        <v>0</v>
      </c>
    </row>
    <row r="183" spans="1:32" s="9" customFormat="1" ht="150">
      <c r="A183" s="10" t="s">
        <v>1136</v>
      </c>
      <c r="B183" s="11" t="s">
        <v>338</v>
      </c>
      <c r="C183" s="11" t="s">
        <v>13</v>
      </c>
      <c r="D183" s="27" t="s">
        <v>339</v>
      </c>
      <c r="E183" s="11" t="s">
        <v>18</v>
      </c>
      <c r="F183" s="11" t="s">
        <v>36</v>
      </c>
      <c r="G183" s="28" t="s">
        <v>340</v>
      </c>
      <c r="H183" s="29" t="s">
        <v>341</v>
      </c>
      <c r="I183" s="29">
        <v>2022</v>
      </c>
      <c r="J183" s="29">
        <v>2022</v>
      </c>
      <c r="K183" s="12">
        <f t="shared" si="7"/>
        <v>1787.2935325035946</v>
      </c>
      <c r="L183" s="12">
        <f>S183</f>
        <v>0</v>
      </c>
      <c r="M183" s="61">
        <v>0</v>
      </c>
      <c r="N183" s="61">
        <v>0</v>
      </c>
      <c r="O183" s="59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1787.2935325035946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5">
        <f t="shared" si="8"/>
        <v>1787.2935325035946</v>
      </c>
      <c r="AF183" s="12">
        <v>0</v>
      </c>
    </row>
    <row r="184" spans="1:32" s="9" customFormat="1" ht="150">
      <c r="A184" s="10" t="s">
        <v>1137</v>
      </c>
      <c r="B184" s="11" t="s">
        <v>342</v>
      </c>
      <c r="C184" s="11" t="s">
        <v>13</v>
      </c>
      <c r="D184" s="39" t="s">
        <v>343</v>
      </c>
      <c r="E184" s="11" t="s">
        <v>18</v>
      </c>
      <c r="F184" s="11" t="s">
        <v>36</v>
      </c>
      <c r="G184" s="16" t="s">
        <v>344</v>
      </c>
      <c r="H184" s="16" t="s">
        <v>345</v>
      </c>
      <c r="I184" s="29">
        <v>2022</v>
      </c>
      <c r="J184" s="29">
        <v>2022</v>
      </c>
      <c r="K184" s="12">
        <f t="shared" si="7"/>
        <v>18963.919328623298</v>
      </c>
      <c r="L184" s="12">
        <f t="shared" ref="L184:L230" si="9">S184</f>
        <v>0</v>
      </c>
      <c r="M184" s="61">
        <v>0</v>
      </c>
      <c r="N184" s="61">
        <v>0</v>
      </c>
      <c r="O184" s="59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18963.919328623298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5">
        <f t="shared" si="8"/>
        <v>18963.919328623298</v>
      </c>
      <c r="AF184" s="12">
        <v>0</v>
      </c>
    </row>
    <row r="185" spans="1:32" s="9" customFormat="1" ht="150">
      <c r="A185" s="10" t="s">
        <v>1138</v>
      </c>
      <c r="B185" s="11" t="s">
        <v>402</v>
      </c>
      <c r="C185" s="11" t="s">
        <v>13</v>
      </c>
      <c r="D185" s="10" t="s">
        <v>353</v>
      </c>
      <c r="E185" s="11" t="s">
        <v>18</v>
      </c>
      <c r="F185" s="11" t="s">
        <v>36</v>
      </c>
      <c r="G185" s="29" t="s">
        <v>347</v>
      </c>
      <c r="H185" s="29" t="s">
        <v>348</v>
      </c>
      <c r="I185" s="29">
        <v>2022</v>
      </c>
      <c r="J185" s="29">
        <v>2022</v>
      </c>
      <c r="K185" s="12">
        <f t="shared" si="7"/>
        <v>264.6959219574029</v>
      </c>
      <c r="L185" s="12">
        <f t="shared" si="9"/>
        <v>0</v>
      </c>
      <c r="M185" s="61">
        <v>0</v>
      </c>
      <c r="N185" s="61">
        <v>0</v>
      </c>
      <c r="O185" s="59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264.6959219574029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5">
        <f t="shared" si="8"/>
        <v>264.6959219574029</v>
      </c>
      <c r="AF185" s="12">
        <v>0</v>
      </c>
    </row>
    <row r="186" spans="1:32" s="9" customFormat="1" ht="150">
      <c r="A186" s="10" t="s">
        <v>1139</v>
      </c>
      <c r="B186" s="11" t="s">
        <v>352</v>
      </c>
      <c r="C186" s="11" t="s">
        <v>13</v>
      </c>
      <c r="D186" s="10" t="s">
        <v>351</v>
      </c>
      <c r="E186" s="11" t="s">
        <v>18</v>
      </c>
      <c r="F186" s="11" t="s">
        <v>36</v>
      </c>
      <c r="G186" s="16" t="s">
        <v>349</v>
      </c>
      <c r="H186" s="16" t="s">
        <v>350</v>
      </c>
      <c r="I186" s="29">
        <v>2022</v>
      </c>
      <c r="J186" s="29">
        <v>2022</v>
      </c>
      <c r="K186" s="12">
        <f t="shared" si="7"/>
        <v>1410.7251991826565</v>
      </c>
      <c r="L186" s="12">
        <f t="shared" si="9"/>
        <v>0</v>
      </c>
      <c r="M186" s="61">
        <v>0</v>
      </c>
      <c r="N186" s="61">
        <v>0</v>
      </c>
      <c r="O186" s="59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1410.7251991826565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5">
        <f t="shared" si="8"/>
        <v>1410.7251991826565</v>
      </c>
      <c r="AF186" s="12">
        <v>0</v>
      </c>
    </row>
    <row r="187" spans="1:32" s="9" customFormat="1" ht="150">
      <c r="A187" s="10" t="s">
        <v>1140</v>
      </c>
      <c r="B187" s="11" t="s">
        <v>354</v>
      </c>
      <c r="C187" s="11" t="s">
        <v>13</v>
      </c>
      <c r="D187" s="22" t="s">
        <v>355</v>
      </c>
      <c r="E187" s="11" t="s">
        <v>18</v>
      </c>
      <c r="F187" s="11" t="s">
        <v>36</v>
      </c>
      <c r="G187" s="16" t="s">
        <v>356</v>
      </c>
      <c r="H187" s="16" t="s">
        <v>357</v>
      </c>
      <c r="I187" s="29">
        <v>2022</v>
      </c>
      <c r="J187" s="29">
        <v>2022</v>
      </c>
      <c r="K187" s="12">
        <f t="shared" si="7"/>
        <v>18674.782789692097</v>
      </c>
      <c r="L187" s="12">
        <f t="shared" si="9"/>
        <v>0</v>
      </c>
      <c r="M187" s="61">
        <v>0</v>
      </c>
      <c r="N187" s="61">
        <v>0</v>
      </c>
      <c r="O187" s="59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f>18546.6243850691+128.158404623</f>
        <v>18674.782789692097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5">
        <f t="shared" si="8"/>
        <v>18674.782789692097</v>
      </c>
      <c r="AF187" s="12">
        <v>0</v>
      </c>
    </row>
    <row r="188" spans="1:32" s="9" customFormat="1" ht="150">
      <c r="A188" s="10" t="s">
        <v>1141</v>
      </c>
      <c r="B188" s="11" t="s">
        <v>275</v>
      </c>
      <c r="C188" s="11" t="s">
        <v>13</v>
      </c>
      <c r="D188" s="10" t="s">
        <v>358</v>
      </c>
      <c r="E188" s="11" t="s">
        <v>18</v>
      </c>
      <c r="F188" s="29" t="s">
        <v>36</v>
      </c>
      <c r="G188" s="29" t="s">
        <v>359</v>
      </c>
      <c r="H188" s="29" t="s">
        <v>360</v>
      </c>
      <c r="I188" s="29">
        <v>2022</v>
      </c>
      <c r="J188" s="29">
        <v>2022</v>
      </c>
      <c r="K188" s="12">
        <f t="shared" si="7"/>
        <v>2501.9886276284401</v>
      </c>
      <c r="L188" s="12">
        <f t="shared" si="9"/>
        <v>0</v>
      </c>
      <c r="M188" s="61">
        <v>0</v>
      </c>
      <c r="N188" s="61">
        <v>0</v>
      </c>
      <c r="O188" s="59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2501.9886276284401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5">
        <f t="shared" si="8"/>
        <v>2501.9886276284401</v>
      </c>
      <c r="AF188" s="12">
        <v>0</v>
      </c>
    </row>
    <row r="189" spans="1:32" s="9" customFormat="1" ht="150">
      <c r="A189" s="10" t="s">
        <v>1142</v>
      </c>
      <c r="B189" s="11" t="s">
        <v>361</v>
      </c>
      <c r="C189" s="11" t="s">
        <v>13</v>
      </c>
      <c r="D189" s="10" t="s">
        <v>362</v>
      </c>
      <c r="E189" s="11" t="s">
        <v>18</v>
      </c>
      <c r="F189" s="11" t="s">
        <v>36</v>
      </c>
      <c r="G189" s="28" t="s">
        <v>363</v>
      </c>
      <c r="H189" s="29" t="s">
        <v>364</v>
      </c>
      <c r="I189" s="29">
        <v>2022</v>
      </c>
      <c r="J189" s="29">
        <v>2022</v>
      </c>
      <c r="K189" s="12">
        <f t="shared" si="7"/>
        <v>70660.603253482797</v>
      </c>
      <c r="L189" s="12">
        <f t="shared" si="9"/>
        <v>0</v>
      </c>
      <c r="M189" s="61">
        <v>0</v>
      </c>
      <c r="N189" s="61">
        <v>0</v>
      </c>
      <c r="O189" s="59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f>3669.4989585914+66991.1042948914</f>
        <v>70660.603253482797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5">
        <f t="shared" si="8"/>
        <v>70660.603253482797</v>
      </c>
      <c r="AF189" s="12">
        <v>0</v>
      </c>
    </row>
    <row r="190" spans="1:32" s="9" customFormat="1" ht="150">
      <c r="A190" s="10" t="s">
        <v>1143</v>
      </c>
      <c r="B190" s="11" t="s">
        <v>365</v>
      </c>
      <c r="C190" s="11" t="s">
        <v>13</v>
      </c>
      <c r="D190" s="10" t="s">
        <v>366</v>
      </c>
      <c r="E190" s="11" t="s">
        <v>18</v>
      </c>
      <c r="F190" s="11" t="s">
        <v>36</v>
      </c>
      <c r="G190" s="28" t="s">
        <v>367</v>
      </c>
      <c r="H190" s="29" t="s">
        <v>368</v>
      </c>
      <c r="I190" s="29">
        <v>2022</v>
      </c>
      <c r="J190" s="29">
        <v>2022</v>
      </c>
      <c r="K190" s="12">
        <f t="shared" si="7"/>
        <v>45337.953174427719</v>
      </c>
      <c r="L190" s="12">
        <f t="shared" si="9"/>
        <v>0</v>
      </c>
      <c r="M190" s="61">
        <v>0</v>
      </c>
      <c r="N190" s="61">
        <v>0</v>
      </c>
      <c r="O190" s="59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45337.953174427719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5">
        <f t="shared" si="8"/>
        <v>45337.953174427719</v>
      </c>
      <c r="AF190" s="12">
        <v>0</v>
      </c>
    </row>
    <row r="191" spans="1:32" s="9" customFormat="1" ht="150">
      <c r="A191" s="10" t="s">
        <v>1144</v>
      </c>
      <c r="B191" s="11" t="s">
        <v>371</v>
      </c>
      <c r="C191" s="11" t="s">
        <v>13</v>
      </c>
      <c r="D191" s="10" t="s">
        <v>372</v>
      </c>
      <c r="E191" s="11" t="s">
        <v>18</v>
      </c>
      <c r="F191" s="11" t="s">
        <v>36</v>
      </c>
      <c r="G191" s="28" t="s">
        <v>369</v>
      </c>
      <c r="H191" s="29" t="s">
        <v>370</v>
      </c>
      <c r="I191" s="29">
        <v>2022</v>
      </c>
      <c r="J191" s="29">
        <v>2022</v>
      </c>
      <c r="K191" s="12">
        <f t="shared" si="7"/>
        <v>513.12956418603835</v>
      </c>
      <c r="L191" s="12">
        <f t="shared" si="9"/>
        <v>0</v>
      </c>
      <c r="M191" s="61">
        <v>0</v>
      </c>
      <c r="N191" s="61">
        <v>0</v>
      </c>
      <c r="O191" s="59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513.12956418603835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5">
        <f t="shared" si="8"/>
        <v>513.12956418603835</v>
      </c>
      <c r="AF191" s="12">
        <v>0</v>
      </c>
    </row>
    <row r="192" spans="1:32" s="9" customFormat="1" ht="150">
      <c r="A192" s="10" t="s">
        <v>1145</v>
      </c>
      <c r="B192" s="11" t="s">
        <v>373</v>
      </c>
      <c r="C192" s="11" t="s">
        <v>13</v>
      </c>
      <c r="D192" s="10" t="s">
        <v>374</v>
      </c>
      <c r="E192" s="11" t="s">
        <v>18</v>
      </c>
      <c r="F192" s="11" t="s">
        <v>36</v>
      </c>
      <c r="G192" s="28" t="s">
        <v>375</v>
      </c>
      <c r="H192" s="29" t="s">
        <v>376</v>
      </c>
      <c r="I192" s="29">
        <v>2022</v>
      </c>
      <c r="J192" s="29">
        <v>2022</v>
      </c>
      <c r="K192" s="12">
        <f t="shared" si="7"/>
        <v>3157.8129664948742</v>
      </c>
      <c r="L192" s="12">
        <f t="shared" si="9"/>
        <v>0</v>
      </c>
      <c r="M192" s="61">
        <v>0</v>
      </c>
      <c r="N192" s="61">
        <v>0</v>
      </c>
      <c r="O192" s="59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3157.8129664948742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5">
        <f t="shared" si="8"/>
        <v>3157.8129664948742</v>
      </c>
      <c r="AF192" s="12">
        <v>0</v>
      </c>
    </row>
    <row r="193" spans="1:32" s="9" customFormat="1" ht="150">
      <c r="A193" s="10" t="s">
        <v>1146</v>
      </c>
      <c r="B193" s="11" t="s">
        <v>377</v>
      </c>
      <c r="C193" s="11" t="s">
        <v>13</v>
      </c>
      <c r="D193" s="10" t="s">
        <v>378</v>
      </c>
      <c r="E193" s="11" t="s">
        <v>18</v>
      </c>
      <c r="F193" s="11" t="s">
        <v>36</v>
      </c>
      <c r="G193" s="28" t="s">
        <v>379</v>
      </c>
      <c r="H193" s="29" t="s">
        <v>380</v>
      </c>
      <c r="I193" s="29">
        <v>2023</v>
      </c>
      <c r="J193" s="29">
        <v>2023</v>
      </c>
      <c r="K193" s="12">
        <f t="shared" si="7"/>
        <v>14991.367383517972</v>
      </c>
      <c r="L193" s="12">
        <f t="shared" si="9"/>
        <v>0</v>
      </c>
      <c r="M193" s="61">
        <v>0</v>
      </c>
      <c r="N193" s="61">
        <v>0</v>
      </c>
      <c r="O193" s="59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f>14738.6000533698+252.767330148171</f>
        <v>14991.367383517972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5">
        <f t="shared" si="8"/>
        <v>14991.367383517972</v>
      </c>
      <c r="AF193" s="12">
        <v>0</v>
      </c>
    </row>
    <row r="194" spans="1:32" s="9" customFormat="1" ht="150">
      <c r="A194" s="10" t="s">
        <v>1147</v>
      </c>
      <c r="B194" s="11" t="s">
        <v>381</v>
      </c>
      <c r="C194" s="11" t="s">
        <v>13</v>
      </c>
      <c r="D194" s="10" t="s">
        <v>382</v>
      </c>
      <c r="E194" s="11" t="s">
        <v>18</v>
      </c>
      <c r="F194" s="11" t="s">
        <v>36</v>
      </c>
      <c r="G194" s="16" t="s">
        <v>129</v>
      </c>
      <c r="H194" s="16" t="s">
        <v>383</v>
      </c>
      <c r="I194" s="29">
        <v>2023</v>
      </c>
      <c r="J194" s="29">
        <v>2023</v>
      </c>
      <c r="K194" s="12">
        <f t="shared" si="7"/>
        <v>4360.5080903062944</v>
      </c>
      <c r="L194" s="12">
        <f t="shared" si="9"/>
        <v>0</v>
      </c>
      <c r="M194" s="61">
        <v>0</v>
      </c>
      <c r="N194" s="61">
        <v>0</v>
      </c>
      <c r="O194" s="59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4360.5080903062944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5">
        <f t="shared" si="8"/>
        <v>4360.5080903062944</v>
      </c>
      <c r="AF194" s="12">
        <v>0</v>
      </c>
    </row>
    <row r="195" spans="1:32" s="9" customFormat="1" ht="150">
      <c r="A195" s="10" t="s">
        <v>1148</v>
      </c>
      <c r="B195" s="11" t="s">
        <v>384</v>
      </c>
      <c r="C195" s="11" t="s">
        <v>13</v>
      </c>
      <c r="D195" s="10" t="s">
        <v>385</v>
      </c>
      <c r="E195" s="11" t="s">
        <v>18</v>
      </c>
      <c r="F195" s="11" t="s">
        <v>36</v>
      </c>
      <c r="G195" s="29" t="s">
        <v>386</v>
      </c>
      <c r="H195" s="29" t="s">
        <v>387</v>
      </c>
      <c r="I195" s="29">
        <v>2023</v>
      </c>
      <c r="J195" s="29">
        <v>2023</v>
      </c>
      <c r="K195" s="12">
        <f t="shared" si="7"/>
        <v>16042.024157151813</v>
      </c>
      <c r="L195" s="12">
        <f t="shared" si="9"/>
        <v>0</v>
      </c>
      <c r="M195" s="61">
        <v>0</v>
      </c>
      <c r="N195" s="61">
        <v>0</v>
      </c>
      <c r="O195" s="59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16042.024157151813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5">
        <f t="shared" si="8"/>
        <v>16042.024157151813</v>
      </c>
      <c r="AF195" s="12">
        <v>0</v>
      </c>
    </row>
    <row r="196" spans="1:32" s="9" customFormat="1" ht="150">
      <c r="A196" s="10" t="s">
        <v>1149</v>
      </c>
      <c r="B196" s="11" t="s">
        <v>388</v>
      </c>
      <c r="C196" s="11" t="s">
        <v>13</v>
      </c>
      <c r="D196" s="22" t="s">
        <v>389</v>
      </c>
      <c r="E196" s="11" t="s">
        <v>18</v>
      </c>
      <c r="F196" s="11" t="s">
        <v>36</v>
      </c>
      <c r="G196" s="28" t="s">
        <v>390</v>
      </c>
      <c r="H196" s="29" t="s">
        <v>391</v>
      </c>
      <c r="I196" s="29">
        <v>2023</v>
      </c>
      <c r="J196" s="29">
        <v>2023</v>
      </c>
      <c r="K196" s="12">
        <f t="shared" si="7"/>
        <v>13690.199870888375</v>
      </c>
      <c r="L196" s="12">
        <f t="shared" si="9"/>
        <v>0</v>
      </c>
      <c r="M196" s="61">
        <v>0</v>
      </c>
      <c r="N196" s="61">
        <v>0</v>
      </c>
      <c r="O196" s="59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13690.199870888375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5">
        <f t="shared" si="8"/>
        <v>13690.199870888375</v>
      </c>
      <c r="AF196" s="12">
        <v>0</v>
      </c>
    </row>
    <row r="197" spans="1:32" s="9" customFormat="1" ht="150">
      <c r="A197" s="10" t="s">
        <v>1150</v>
      </c>
      <c r="B197" s="11" t="s">
        <v>392</v>
      </c>
      <c r="C197" s="11" t="s">
        <v>13</v>
      </c>
      <c r="D197" s="10" t="s">
        <v>393</v>
      </c>
      <c r="E197" s="11" t="s">
        <v>18</v>
      </c>
      <c r="F197" s="11" t="s">
        <v>36</v>
      </c>
      <c r="G197" s="28" t="s">
        <v>394</v>
      </c>
      <c r="H197" s="29" t="s">
        <v>395</v>
      </c>
      <c r="I197" s="29">
        <v>2023</v>
      </c>
      <c r="J197" s="29">
        <v>2023</v>
      </c>
      <c r="K197" s="12">
        <f t="shared" si="7"/>
        <v>11111.847218652651</v>
      </c>
      <c r="L197" s="12">
        <f t="shared" si="9"/>
        <v>0</v>
      </c>
      <c r="M197" s="61">
        <v>0</v>
      </c>
      <c r="N197" s="61">
        <v>0</v>
      </c>
      <c r="O197" s="59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11111.847218652651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5">
        <f t="shared" si="8"/>
        <v>11111.847218652651</v>
      </c>
      <c r="AF197" s="12">
        <v>0</v>
      </c>
    </row>
    <row r="198" spans="1:32" s="9" customFormat="1" ht="150">
      <c r="A198" s="10" t="s">
        <v>1151</v>
      </c>
      <c r="B198" s="11" t="s">
        <v>396</v>
      </c>
      <c r="C198" s="11" t="s">
        <v>13</v>
      </c>
      <c r="D198" s="10" t="s">
        <v>397</v>
      </c>
      <c r="E198" s="11" t="s">
        <v>18</v>
      </c>
      <c r="F198" s="11" t="s">
        <v>36</v>
      </c>
      <c r="G198" s="28" t="s">
        <v>398</v>
      </c>
      <c r="H198" s="29" t="s">
        <v>399</v>
      </c>
      <c r="I198" s="29">
        <v>2023</v>
      </c>
      <c r="J198" s="29">
        <v>2023</v>
      </c>
      <c r="K198" s="12">
        <f t="shared" ref="K198:K261" si="10">AE198</f>
        <v>1220.9745777763214</v>
      </c>
      <c r="L198" s="12">
        <f t="shared" si="9"/>
        <v>0</v>
      </c>
      <c r="M198" s="61">
        <v>0</v>
      </c>
      <c r="N198" s="61">
        <v>0</v>
      </c>
      <c r="O198" s="59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1220.9745777763214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5">
        <f t="shared" ref="AE198:AE261" si="11">SUM(M198:AD198)</f>
        <v>1220.9745777763214</v>
      </c>
      <c r="AF198" s="12">
        <v>0</v>
      </c>
    </row>
    <row r="199" spans="1:32" s="9" customFormat="1" ht="150">
      <c r="A199" s="10" t="s">
        <v>1152</v>
      </c>
      <c r="B199" s="11" t="s">
        <v>400</v>
      </c>
      <c r="C199" s="11" t="s">
        <v>13</v>
      </c>
      <c r="D199" s="10" t="s">
        <v>401</v>
      </c>
      <c r="E199" s="11" t="s">
        <v>18</v>
      </c>
      <c r="F199" s="11" t="s">
        <v>36</v>
      </c>
      <c r="G199" s="28" t="s">
        <v>56</v>
      </c>
      <c r="H199" s="29" t="s">
        <v>57</v>
      </c>
      <c r="I199" s="29">
        <v>2023</v>
      </c>
      <c r="J199" s="29">
        <v>2023</v>
      </c>
      <c r="K199" s="12">
        <f t="shared" si="10"/>
        <v>19965.903010570517</v>
      </c>
      <c r="L199" s="12">
        <f t="shared" si="9"/>
        <v>0</v>
      </c>
      <c r="M199" s="61">
        <v>0</v>
      </c>
      <c r="N199" s="61">
        <v>0</v>
      </c>
      <c r="O199" s="59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19965.903010570517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5">
        <f t="shared" si="11"/>
        <v>19965.903010570517</v>
      </c>
      <c r="AF199" s="12">
        <v>0</v>
      </c>
    </row>
    <row r="200" spans="1:32" s="9" customFormat="1" ht="150">
      <c r="A200" s="10" t="s">
        <v>1153</v>
      </c>
      <c r="B200" s="11" t="s">
        <v>404</v>
      </c>
      <c r="C200" s="11" t="s">
        <v>13</v>
      </c>
      <c r="D200" s="10" t="s">
        <v>403</v>
      </c>
      <c r="E200" s="11" t="s">
        <v>18</v>
      </c>
      <c r="F200" s="11" t="s">
        <v>36</v>
      </c>
      <c r="G200" s="29" t="s">
        <v>405</v>
      </c>
      <c r="H200" s="29" t="s">
        <v>406</v>
      </c>
      <c r="I200" s="29">
        <v>2023</v>
      </c>
      <c r="J200" s="29">
        <v>2023</v>
      </c>
      <c r="K200" s="12">
        <f t="shared" si="10"/>
        <v>15095.308769086756</v>
      </c>
      <c r="L200" s="12">
        <f t="shared" si="9"/>
        <v>0</v>
      </c>
      <c r="M200" s="61">
        <v>0</v>
      </c>
      <c r="N200" s="61">
        <v>0</v>
      </c>
      <c r="O200" s="59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15095.308769086756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5">
        <f t="shared" si="11"/>
        <v>15095.308769086756</v>
      </c>
      <c r="AF200" s="12">
        <v>0</v>
      </c>
    </row>
    <row r="201" spans="1:32" s="9" customFormat="1" ht="150">
      <c r="A201" s="10" t="s">
        <v>1154</v>
      </c>
      <c r="B201" s="11" t="s">
        <v>408</v>
      </c>
      <c r="C201" s="11" t="s">
        <v>13</v>
      </c>
      <c r="D201" s="10" t="s">
        <v>409</v>
      </c>
      <c r="E201" s="11" t="s">
        <v>18</v>
      </c>
      <c r="F201" s="11" t="s">
        <v>36</v>
      </c>
      <c r="G201" s="28" t="s">
        <v>305</v>
      </c>
      <c r="H201" s="29" t="s">
        <v>407</v>
      </c>
      <c r="I201" s="29">
        <v>2023</v>
      </c>
      <c r="J201" s="29">
        <v>2023</v>
      </c>
      <c r="K201" s="12">
        <f t="shared" si="10"/>
        <v>502.27267206880907</v>
      </c>
      <c r="L201" s="12">
        <f t="shared" si="9"/>
        <v>0</v>
      </c>
      <c r="M201" s="61">
        <v>0</v>
      </c>
      <c r="N201" s="61">
        <v>0</v>
      </c>
      <c r="O201" s="59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502.27267206880907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5">
        <f t="shared" si="11"/>
        <v>502.27267206880907</v>
      </c>
      <c r="AF201" s="12">
        <v>0</v>
      </c>
    </row>
    <row r="202" spans="1:32" s="9" customFormat="1" ht="150">
      <c r="A202" s="10" t="s">
        <v>1155</v>
      </c>
      <c r="B202" s="11" t="s">
        <v>410</v>
      </c>
      <c r="C202" s="11" t="s">
        <v>13</v>
      </c>
      <c r="D202" s="10" t="s">
        <v>411</v>
      </c>
      <c r="E202" s="11" t="s">
        <v>18</v>
      </c>
      <c r="F202" s="11" t="s">
        <v>36</v>
      </c>
      <c r="G202" s="28" t="s">
        <v>414</v>
      </c>
      <c r="H202" s="29" t="s">
        <v>416</v>
      </c>
      <c r="I202" s="29">
        <v>2023</v>
      </c>
      <c r="J202" s="29">
        <v>2023</v>
      </c>
      <c r="K202" s="12">
        <f t="shared" si="10"/>
        <v>608.62920273645182</v>
      </c>
      <c r="L202" s="12">
        <f t="shared" si="9"/>
        <v>0</v>
      </c>
      <c r="M202" s="61">
        <v>0</v>
      </c>
      <c r="N202" s="61">
        <v>0</v>
      </c>
      <c r="O202" s="59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608.62920273645182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5">
        <f t="shared" si="11"/>
        <v>608.62920273645182</v>
      </c>
      <c r="AF202" s="12">
        <v>0</v>
      </c>
    </row>
    <row r="203" spans="1:32" s="9" customFormat="1" ht="150">
      <c r="A203" s="10" t="s">
        <v>1156</v>
      </c>
      <c r="B203" s="11" t="s">
        <v>412</v>
      </c>
      <c r="C203" s="11" t="s">
        <v>13</v>
      </c>
      <c r="D203" s="10" t="s">
        <v>413</v>
      </c>
      <c r="E203" s="11" t="s">
        <v>18</v>
      </c>
      <c r="F203" s="11" t="s">
        <v>36</v>
      </c>
      <c r="G203" s="28" t="s">
        <v>415</v>
      </c>
      <c r="H203" s="29" t="s">
        <v>417</v>
      </c>
      <c r="I203" s="29">
        <v>2023</v>
      </c>
      <c r="J203" s="29">
        <v>2023</v>
      </c>
      <c r="K203" s="12">
        <f t="shared" si="10"/>
        <v>852.60805284279797</v>
      </c>
      <c r="L203" s="12">
        <f t="shared" si="9"/>
        <v>0</v>
      </c>
      <c r="M203" s="61">
        <v>0</v>
      </c>
      <c r="N203" s="61">
        <v>0</v>
      </c>
      <c r="O203" s="59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852.60805284279797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5">
        <f t="shared" si="11"/>
        <v>852.60805284279797</v>
      </c>
      <c r="AF203" s="12">
        <v>0</v>
      </c>
    </row>
    <row r="204" spans="1:32" s="9" customFormat="1" ht="150">
      <c r="A204" s="10" t="s">
        <v>1157</v>
      </c>
      <c r="B204" s="11" t="s">
        <v>418</v>
      </c>
      <c r="C204" s="11" t="s">
        <v>13</v>
      </c>
      <c r="D204" s="22" t="s">
        <v>419</v>
      </c>
      <c r="E204" s="11" t="s">
        <v>18</v>
      </c>
      <c r="F204" s="11" t="s">
        <v>36</v>
      </c>
      <c r="G204" s="16" t="s">
        <v>420</v>
      </c>
      <c r="H204" s="16" t="s">
        <v>421</v>
      </c>
      <c r="I204" s="29">
        <v>2023</v>
      </c>
      <c r="J204" s="29">
        <v>2023</v>
      </c>
      <c r="K204" s="12">
        <f t="shared" si="10"/>
        <v>20040.665399961061</v>
      </c>
      <c r="L204" s="12">
        <f t="shared" si="9"/>
        <v>0</v>
      </c>
      <c r="M204" s="61">
        <v>0</v>
      </c>
      <c r="N204" s="61">
        <v>0</v>
      </c>
      <c r="O204" s="59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20040.665399961061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5">
        <f t="shared" si="11"/>
        <v>20040.665399961061</v>
      </c>
      <c r="AF204" s="12">
        <v>0</v>
      </c>
    </row>
    <row r="205" spans="1:32" s="9" customFormat="1" ht="150">
      <c r="A205" s="10" t="s">
        <v>1158</v>
      </c>
      <c r="B205" s="11" t="s">
        <v>422</v>
      </c>
      <c r="C205" s="11" t="s">
        <v>13</v>
      </c>
      <c r="D205" s="10" t="s">
        <v>423</v>
      </c>
      <c r="E205" s="11" t="s">
        <v>18</v>
      </c>
      <c r="F205" s="11" t="s">
        <v>36</v>
      </c>
      <c r="G205" s="29" t="s">
        <v>424</v>
      </c>
      <c r="H205" s="29" t="s">
        <v>425</v>
      </c>
      <c r="I205" s="29">
        <v>2023</v>
      </c>
      <c r="J205" s="29">
        <v>2023</v>
      </c>
      <c r="K205" s="12">
        <f t="shared" si="10"/>
        <v>12770.45892458834</v>
      </c>
      <c r="L205" s="12">
        <f t="shared" si="9"/>
        <v>0</v>
      </c>
      <c r="M205" s="61">
        <v>0</v>
      </c>
      <c r="N205" s="61">
        <v>0</v>
      </c>
      <c r="O205" s="59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12770.45892458834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5">
        <f t="shared" si="11"/>
        <v>12770.45892458834</v>
      </c>
      <c r="AF205" s="12">
        <v>0</v>
      </c>
    </row>
    <row r="206" spans="1:32" s="9" customFormat="1" ht="150">
      <c r="A206" s="10" t="s">
        <v>1159</v>
      </c>
      <c r="B206" s="11" t="s">
        <v>427</v>
      </c>
      <c r="C206" s="11" t="s">
        <v>13</v>
      </c>
      <c r="D206" s="22" t="s">
        <v>426</v>
      </c>
      <c r="E206" s="11" t="s">
        <v>18</v>
      </c>
      <c r="F206" s="11" t="s">
        <v>36</v>
      </c>
      <c r="G206" s="16" t="s">
        <v>428</v>
      </c>
      <c r="H206" s="16" t="s">
        <v>429</v>
      </c>
      <c r="I206" s="29">
        <v>2023</v>
      </c>
      <c r="J206" s="29">
        <v>2023</v>
      </c>
      <c r="K206" s="12">
        <f t="shared" si="10"/>
        <v>27994.359012016579</v>
      </c>
      <c r="L206" s="12">
        <f t="shared" si="9"/>
        <v>0</v>
      </c>
      <c r="M206" s="61">
        <v>0</v>
      </c>
      <c r="N206" s="61">
        <v>0</v>
      </c>
      <c r="O206" s="59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27994.359012016579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5">
        <f t="shared" si="11"/>
        <v>27994.359012016579</v>
      </c>
      <c r="AF206" s="12">
        <v>0</v>
      </c>
    </row>
    <row r="207" spans="1:32" s="9" customFormat="1" ht="150">
      <c r="A207" s="10" t="s">
        <v>1160</v>
      </c>
      <c r="B207" s="11" t="s">
        <v>430</v>
      </c>
      <c r="C207" s="11" t="s">
        <v>13</v>
      </c>
      <c r="D207" s="10" t="s">
        <v>431</v>
      </c>
      <c r="E207" s="11" t="s">
        <v>18</v>
      </c>
      <c r="F207" s="11" t="s">
        <v>36</v>
      </c>
      <c r="G207" s="16" t="s">
        <v>432</v>
      </c>
      <c r="H207" s="16" t="s">
        <v>433</v>
      </c>
      <c r="I207" s="29">
        <v>2023</v>
      </c>
      <c r="J207" s="29">
        <v>2023</v>
      </c>
      <c r="K207" s="12">
        <f t="shared" si="10"/>
        <v>413.78407318932699</v>
      </c>
      <c r="L207" s="12">
        <f t="shared" si="9"/>
        <v>0</v>
      </c>
      <c r="M207" s="61">
        <v>0</v>
      </c>
      <c r="N207" s="61">
        <v>0</v>
      </c>
      <c r="O207" s="59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f>199.157754852807+214.62631833652</f>
        <v>413.78407318932699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5">
        <f t="shared" si="11"/>
        <v>413.78407318932699</v>
      </c>
      <c r="AF207" s="12">
        <v>0</v>
      </c>
    </row>
    <row r="208" spans="1:32" s="9" customFormat="1" ht="150">
      <c r="A208" s="10" t="s">
        <v>1161</v>
      </c>
      <c r="B208" s="11" t="s">
        <v>435</v>
      </c>
      <c r="C208" s="11" t="s">
        <v>13</v>
      </c>
      <c r="D208" s="10" t="s">
        <v>434</v>
      </c>
      <c r="E208" s="11" t="s">
        <v>18</v>
      </c>
      <c r="F208" s="11" t="s">
        <v>36</v>
      </c>
      <c r="G208" s="16" t="s">
        <v>436</v>
      </c>
      <c r="H208" s="16" t="s">
        <v>437</v>
      </c>
      <c r="I208" s="29">
        <v>2023</v>
      </c>
      <c r="J208" s="29">
        <v>2023</v>
      </c>
      <c r="K208" s="12">
        <f t="shared" si="10"/>
        <v>6164.0724583410574</v>
      </c>
      <c r="L208" s="12">
        <f t="shared" si="9"/>
        <v>0</v>
      </c>
      <c r="M208" s="61">
        <v>0</v>
      </c>
      <c r="N208" s="61">
        <v>0</v>
      </c>
      <c r="O208" s="59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6164.0724583410574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5">
        <f t="shared" si="11"/>
        <v>6164.0724583410574</v>
      </c>
      <c r="AF208" s="12">
        <v>0</v>
      </c>
    </row>
    <row r="209" spans="1:32" s="9" customFormat="1" ht="150">
      <c r="A209" s="10" t="s">
        <v>1162</v>
      </c>
      <c r="B209" s="11" t="s">
        <v>438</v>
      </c>
      <c r="C209" s="11" t="s">
        <v>13</v>
      </c>
      <c r="D209" s="27" t="s">
        <v>439</v>
      </c>
      <c r="E209" s="11" t="s">
        <v>18</v>
      </c>
      <c r="F209" s="11" t="s">
        <v>36</v>
      </c>
      <c r="G209" s="28" t="s">
        <v>440</v>
      </c>
      <c r="H209" s="29" t="s">
        <v>441</v>
      </c>
      <c r="I209" s="29">
        <v>2023</v>
      </c>
      <c r="J209" s="29">
        <v>2023</v>
      </c>
      <c r="K209" s="12">
        <f t="shared" si="10"/>
        <v>1065.511514778442</v>
      </c>
      <c r="L209" s="12">
        <f t="shared" si="9"/>
        <v>0</v>
      </c>
      <c r="M209" s="61">
        <v>0</v>
      </c>
      <c r="N209" s="61">
        <v>0</v>
      </c>
      <c r="O209" s="59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1065.511514778442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5">
        <f t="shared" si="11"/>
        <v>1065.511514778442</v>
      </c>
      <c r="AF209" s="12">
        <v>0</v>
      </c>
    </row>
    <row r="210" spans="1:32" s="9" customFormat="1" ht="300">
      <c r="A210" s="10" t="s">
        <v>1163</v>
      </c>
      <c r="B210" s="11" t="s">
        <v>443</v>
      </c>
      <c r="C210" s="11" t="s">
        <v>13</v>
      </c>
      <c r="D210" s="22" t="s">
        <v>442</v>
      </c>
      <c r="E210" s="11" t="s">
        <v>18</v>
      </c>
      <c r="F210" s="11" t="s">
        <v>36</v>
      </c>
      <c r="G210" s="16" t="s">
        <v>444</v>
      </c>
      <c r="H210" s="16" t="s">
        <v>445</v>
      </c>
      <c r="I210" s="29">
        <v>2023</v>
      </c>
      <c r="J210" s="29">
        <v>2023</v>
      </c>
      <c r="K210" s="12">
        <f t="shared" si="10"/>
        <v>61940.430991040877</v>
      </c>
      <c r="L210" s="12">
        <f t="shared" si="9"/>
        <v>0</v>
      </c>
      <c r="M210" s="61">
        <v>0</v>
      </c>
      <c r="N210" s="61">
        <v>0</v>
      </c>
      <c r="O210" s="59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61940.430991040877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5">
        <f t="shared" si="11"/>
        <v>61940.430991040877</v>
      </c>
      <c r="AF210" s="12">
        <v>0</v>
      </c>
    </row>
    <row r="211" spans="1:32" s="9" customFormat="1" ht="150">
      <c r="A211" s="10" t="s">
        <v>1164</v>
      </c>
      <c r="B211" s="11" t="s">
        <v>446</v>
      </c>
      <c r="C211" s="11" t="s">
        <v>13</v>
      </c>
      <c r="D211" s="22" t="s">
        <v>447</v>
      </c>
      <c r="E211" s="11" t="s">
        <v>18</v>
      </c>
      <c r="F211" s="11" t="s">
        <v>36</v>
      </c>
      <c r="G211" s="16" t="s">
        <v>448</v>
      </c>
      <c r="H211" s="16" t="s">
        <v>449</v>
      </c>
      <c r="I211" s="29">
        <v>2023</v>
      </c>
      <c r="J211" s="29">
        <v>2023</v>
      </c>
      <c r="K211" s="12">
        <f t="shared" si="10"/>
        <v>22169.074620485546</v>
      </c>
      <c r="L211" s="12">
        <f t="shared" si="9"/>
        <v>0</v>
      </c>
      <c r="M211" s="61">
        <v>0</v>
      </c>
      <c r="N211" s="61">
        <v>0</v>
      </c>
      <c r="O211" s="59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22169.074620485546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5">
        <f t="shared" si="11"/>
        <v>22169.074620485546</v>
      </c>
      <c r="AF211" s="12">
        <v>0</v>
      </c>
    </row>
    <row r="212" spans="1:32" s="9" customFormat="1" ht="150">
      <c r="A212" s="10" t="s">
        <v>1165</v>
      </c>
      <c r="B212" s="11" t="s">
        <v>451</v>
      </c>
      <c r="C212" s="11" t="s">
        <v>13</v>
      </c>
      <c r="D212" s="22" t="s">
        <v>450</v>
      </c>
      <c r="E212" s="11" t="s">
        <v>18</v>
      </c>
      <c r="F212" s="11" t="s">
        <v>36</v>
      </c>
      <c r="G212" s="16" t="s">
        <v>452</v>
      </c>
      <c r="H212" s="16" t="s">
        <v>453</v>
      </c>
      <c r="I212" s="29">
        <v>2024</v>
      </c>
      <c r="J212" s="29">
        <v>2024</v>
      </c>
      <c r="K212" s="12">
        <f t="shared" si="10"/>
        <v>19129.754573895927</v>
      </c>
      <c r="L212" s="12">
        <f t="shared" si="9"/>
        <v>0</v>
      </c>
      <c r="M212" s="61">
        <v>0</v>
      </c>
      <c r="N212" s="61">
        <v>0</v>
      </c>
      <c r="O212" s="59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19129.754573895927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5">
        <f t="shared" si="11"/>
        <v>19129.754573895927</v>
      </c>
      <c r="AF212" s="12">
        <v>0</v>
      </c>
    </row>
    <row r="213" spans="1:32" s="9" customFormat="1" ht="150">
      <c r="A213" s="10" t="s">
        <v>1166</v>
      </c>
      <c r="B213" s="11" t="s">
        <v>454</v>
      </c>
      <c r="C213" s="11" t="s">
        <v>13</v>
      </c>
      <c r="D213" s="10" t="s">
        <v>455</v>
      </c>
      <c r="E213" s="11" t="s">
        <v>18</v>
      </c>
      <c r="F213" s="11" t="s">
        <v>36</v>
      </c>
      <c r="G213" s="28" t="s">
        <v>456</v>
      </c>
      <c r="H213" s="29" t="s">
        <v>457</v>
      </c>
      <c r="I213" s="29">
        <v>2024</v>
      </c>
      <c r="J213" s="29">
        <v>2024</v>
      </c>
      <c r="K213" s="12">
        <f t="shared" si="10"/>
        <v>4668.1438028283692</v>
      </c>
      <c r="L213" s="12">
        <f t="shared" si="9"/>
        <v>0</v>
      </c>
      <c r="M213" s="61">
        <v>0</v>
      </c>
      <c r="N213" s="61">
        <v>0</v>
      </c>
      <c r="O213" s="59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4668.1438028283692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5">
        <f t="shared" si="11"/>
        <v>4668.1438028283692</v>
      </c>
      <c r="AF213" s="12">
        <v>0</v>
      </c>
    </row>
    <row r="214" spans="1:32" s="9" customFormat="1" ht="150">
      <c r="A214" s="10" t="s">
        <v>1167</v>
      </c>
      <c r="B214" s="11" t="s">
        <v>458</v>
      </c>
      <c r="C214" s="11" t="s">
        <v>13</v>
      </c>
      <c r="D214" s="22" t="s">
        <v>459</v>
      </c>
      <c r="E214" s="11" t="s">
        <v>18</v>
      </c>
      <c r="F214" s="11" t="s">
        <v>36</v>
      </c>
      <c r="G214" s="29" t="s">
        <v>460</v>
      </c>
      <c r="H214" s="29" t="s">
        <v>461</v>
      </c>
      <c r="I214" s="29">
        <v>2024</v>
      </c>
      <c r="J214" s="29">
        <v>2024</v>
      </c>
      <c r="K214" s="12">
        <f t="shared" si="10"/>
        <v>19753.32990249441</v>
      </c>
      <c r="L214" s="12">
        <f t="shared" si="9"/>
        <v>0</v>
      </c>
      <c r="M214" s="61">
        <v>0</v>
      </c>
      <c r="N214" s="61">
        <v>0</v>
      </c>
      <c r="O214" s="59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19753.32990249441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5">
        <f t="shared" si="11"/>
        <v>19753.32990249441</v>
      </c>
      <c r="AF214" s="12">
        <v>0</v>
      </c>
    </row>
    <row r="215" spans="1:32" s="9" customFormat="1" ht="150">
      <c r="A215" s="10" t="s">
        <v>1168</v>
      </c>
      <c r="B215" s="11" t="s">
        <v>462</v>
      </c>
      <c r="C215" s="11" t="s">
        <v>13</v>
      </c>
      <c r="D215" s="10" t="s">
        <v>463</v>
      </c>
      <c r="E215" s="11" t="s">
        <v>18</v>
      </c>
      <c r="F215" s="11" t="s">
        <v>36</v>
      </c>
      <c r="G215" s="16" t="s">
        <v>464</v>
      </c>
      <c r="H215" s="16" t="s">
        <v>465</v>
      </c>
      <c r="I215" s="29">
        <v>2024</v>
      </c>
      <c r="J215" s="29">
        <v>2024</v>
      </c>
      <c r="K215" s="12">
        <f t="shared" si="10"/>
        <v>1417.4551471253917</v>
      </c>
      <c r="L215" s="12">
        <f t="shared" si="9"/>
        <v>0</v>
      </c>
      <c r="M215" s="61">
        <v>0</v>
      </c>
      <c r="N215" s="61">
        <v>0</v>
      </c>
      <c r="O215" s="59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1417.4551471253917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5">
        <f t="shared" si="11"/>
        <v>1417.4551471253917</v>
      </c>
      <c r="AF215" s="12">
        <v>0</v>
      </c>
    </row>
    <row r="216" spans="1:32" s="9" customFormat="1" ht="150">
      <c r="A216" s="10" t="s">
        <v>1169</v>
      </c>
      <c r="B216" s="11" t="s">
        <v>466</v>
      </c>
      <c r="C216" s="11" t="s">
        <v>13</v>
      </c>
      <c r="D216" s="10" t="s">
        <v>467</v>
      </c>
      <c r="E216" s="11" t="s">
        <v>18</v>
      </c>
      <c r="F216" s="11" t="s">
        <v>36</v>
      </c>
      <c r="G216" s="16" t="s">
        <v>468</v>
      </c>
      <c r="H216" s="16" t="s">
        <v>469</v>
      </c>
      <c r="I216" s="29">
        <v>2024</v>
      </c>
      <c r="J216" s="29">
        <v>2024</v>
      </c>
      <c r="K216" s="12">
        <f t="shared" si="10"/>
        <v>5483.473481754133</v>
      </c>
      <c r="L216" s="12">
        <f t="shared" si="9"/>
        <v>0</v>
      </c>
      <c r="M216" s="61">
        <v>0</v>
      </c>
      <c r="N216" s="61">
        <v>0</v>
      </c>
      <c r="O216" s="59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5483.473481754133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5">
        <f t="shared" si="11"/>
        <v>5483.473481754133</v>
      </c>
      <c r="AF216" s="12">
        <v>0</v>
      </c>
    </row>
    <row r="217" spans="1:32" s="9" customFormat="1" ht="150">
      <c r="A217" s="10" t="s">
        <v>1170</v>
      </c>
      <c r="B217" s="11" t="s">
        <v>916</v>
      </c>
      <c r="C217" s="11" t="s">
        <v>13</v>
      </c>
      <c r="D217" s="10" t="s">
        <v>915</v>
      </c>
      <c r="E217" s="11" t="s">
        <v>18</v>
      </c>
      <c r="F217" s="11" t="s">
        <v>36</v>
      </c>
      <c r="G217" s="29" t="s">
        <v>917</v>
      </c>
      <c r="H217" s="29" t="s">
        <v>918</v>
      </c>
      <c r="I217" s="29">
        <v>2024</v>
      </c>
      <c r="J217" s="29">
        <v>2024</v>
      </c>
      <c r="K217" s="12">
        <f t="shared" si="10"/>
        <v>17692.733525746215</v>
      </c>
      <c r="L217" s="12">
        <f t="shared" si="9"/>
        <v>0</v>
      </c>
      <c r="M217" s="61">
        <v>0</v>
      </c>
      <c r="N217" s="61">
        <v>0</v>
      </c>
      <c r="O217" s="59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17692.733525746215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5">
        <f t="shared" si="11"/>
        <v>17692.733525746215</v>
      </c>
      <c r="AF217" s="12">
        <v>0</v>
      </c>
    </row>
    <row r="218" spans="1:32" s="9" customFormat="1" ht="150">
      <c r="A218" s="10" t="s">
        <v>1171</v>
      </c>
      <c r="B218" s="40" t="s">
        <v>920</v>
      </c>
      <c r="C218" s="11" t="s">
        <v>13</v>
      </c>
      <c r="D218" s="10" t="s">
        <v>919</v>
      </c>
      <c r="E218" s="11" t="s">
        <v>18</v>
      </c>
      <c r="F218" s="11" t="s">
        <v>36</v>
      </c>
      <c r="G218" s="29" t="s">
        <v>921</v>
      </c>
      <c r="H218" s="29" t="s">
        <v>922</v>
      </c>
      <c r="I218" s="29">
        <v>2024</v>
      </c>
      <c r="J218" s="29">
        <v>2024</v>
      </c>
      <c r="K218" s="12">
        <f t="shared" si="10"/>
        <v>558.24006917242298</v>
      </c>
      <c r="L218" s="12">
        <f t="shared" si="9"/>
        <v>0</v>
      </c>
      <c r="M218" s="61">
        <v>0</v>
      </c>
      <c r="N218" s="61">
        <v>0</v>
      </c>
      <c r="O218" s="59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558.24006917242298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5">
        <f t="shared" si="11"/>
        <v>558.24006917242298</v>
      </c>
      <c r="AF218" s="12">
        <v>0</v>
      </c>
    </row>
    <row r="219" spans="1:32" s="9" customFormat="1" ht="150">
      <c r="A219" s="10" t="s">
        <v>1172</v>
      </c>
      <c r="B219" s="11" t="s">
        <v>477</v>
      </c>
      <c r="C219" s="11" t="s">
        <v>13</v>
      </c>
      <c r="D219" s="10" t="s">
        <v>470</v>
      </c>
      <c r="E219" s="11" t="s">
        <v>18</v>
      </c>
      <c r="F219" s="11" t="s">
        <v>36</v>
      </c>
      <c r="G219" s="28" t="s">
        <v>471</v>
      </c>
      <c r="H219" s="29" t="s">
        <v>472</v>
      </c>
      <c r="I219" s="29">
        <v>2024</v>
      </c>
      <c r="J219" s="29">
        <v>2024</v>
      </c>
      <c r="K219" s="12">
        <f t="shared" si="10"/>
        <v>2637.9716143564629</v>
      </c>
      <c r="L219" s="12">
        <f t="shared" si="9"/>
        <v>0</v>
      </c>
      <c r="M219" s="61">
        <v>0</v>
      </c>
      <c r="N219" s="61">
        <v>0</v>
      </c>
      <c r="O219" s="59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2637.9716143564629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5">
        <f t="shared" si="11"/>
        <v>2637.9716143564629</v>
      </c>
      <c r="AF219" s="12">
        <v>0</v>
      </c>
    </row>
    <row r="220" spans="1:32" s="9" customFormat="1" ht="150">
      <c r="A220" s="10" t="s">
        <v>1173</v>
      </c>
      <c r="B220" s="11" t="s">
        <v>476</v>
      </c>
      <c r="C220" s="11" t="s">
        <v>13</v>
      </c>
      <c r="D220" s="10" t="s">
        <v>473</v>
      </c>
      <c r="E220" s="11" t="s">
        <v>18</v>
      </c>
      <c r="F220" s="11" t="s">
        <v>36</v>
      </c>
      <c r="G220" s="28" t="s">
        <v>474</v>
      </c>
      <c r="H220" s="29" t="s">
        <v>475</v>
      </c>
      <c r="I220" s="29">
        <v>2024</v>
      </c>
      <c r="J220" s="29">
        <v>2024</v>
      </c>
      <c r="K220" s="12">
        <f t="shared" si="10"/>
        <v>36990.906678679414</v>
      </c>
      <c r="L220" s="12">
        <f t="shared" si="9"/>
        <v>0</v>
      </c>
      <c r="M220" s="61">
        <v>0</v>
      </c>
      <c r="N220" s="61">
        <v>0</v>
      </c>
      <c r="O220" s="59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f>36516.8844072131+474.022271466314</f>
        <v>36990.906678679414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5">
        <f t="shared" si="11"/>
        <v>36990.906678679414</v>
      </c>
      <c r="AF220" s="12">
        <v>0</v>
      </c>
    </row>
    <row r="221" spans="1:32" s="9" customFormat="1" ht="150">
      <c r="A221" s="10" t="s">
        <v>1174</v>
      </c>
      <c r="B221" s="11" t="s">
        <v>479</v>
      </c>
      <c r="C221" s="11" t="s">
        <v>13</v>
      </c>
      <c r="D221" s="10" t="s">
        <v>478</v>
      </c>
      <c r="E221" s="11" t="s">
        <v>18</v>
      </c>
      <c r="F221" s="11" t="s">
        <v>36</v>
      </c>
      <c r="G221" s="28" t="s">
        <v>485</v>
      </c>
      <c r="H221" s="29" t="s">
        <v>484</v>
      </c>
      <c r="I221" s="29">
        <v>2024</v>
      </c>
      <c r="J221" s="29">
        <v>2024</v>
      </c>
      <c r="K221" s="12">
        <f t="shared" si="10"/>
        <v>495.80825238537903</v>
      </c>
      <c r="L221" s="12">
        <f t="shared" si="9"/>
        <v>0</v>
      </c>
      <c r="M221" s="61">
        <v>0</v>
      </c>
      <c r="N221" s="61">
        <v>0</v>
      </c>
      <c r="O221" s="59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495.80825238537903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5">
        <f t="shared" si="11"/>
        <v>495.80825238537903</v>
      </c>
      <c r="AF221" s="12">
        <v>0</v>
      </c>
    </row>
    <row r="222" spans="1:32" s="9" customFormat="1" ht="150">
      <c r="A222" s="10" t="s">
        <v>1175</v>
      </c>
      <c r="B222" s="11" t="s">
        <v>480</v>
      </c>
      <c r="C222" s="11" t="s">
        <v>13</v>
      </c>
      <c r="D222" s="10" t="s">
        <v>481</v>
      </c>
      <c r="E222" s="11" t="s">
        <v>18</v>
      </c>
      <c r="F222" s="11" t="s">
        <v>36</v>
      </c>
      <c r="G222" s="28" t="s">
        <v>486</v>
      </c>
      <c r="H222" s="29" t="s">
        <v>487</v>
      </c>
      <c r="I222" s="29">
        <v>2024</v>
      </c>
      <c r="J222" s="29">
        <v>2024</v>
      </c>
      <c r="K222" s="12">
        <f t="shared" si="10"/>
        <v>871.6196598269421</v>
      </c>
      <c r="L222" s="12">
        <f t="shared" si="9"/>
        <v>0</v>
      </c>
      <c r="M222" s="61">
        <v>0</v>
      </c>
      <c r="N222" s="61">
        <v>0</v>
      </c>
      <c r="O222" s="59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871.6196598269421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5">
        <f t="shared" si="11"/>
        <v>871.6196598269421</v>
      </c>
      <c r="AF222" s="12">
        <v>0</v>
      </c>
    </row>
    <row r="223" spans="1:32" s="9" customFormat="1" ht="150">
      <c r="A223" s="10" t="s">
        <v>1176</v>
      </c>
      <c r="B223" s="11" t="s">
        <v>483</v>
      </c>
      <c r="C223" s="11" t="s">
        <v>13</v>
      </c>
      <c r="D223" s="10" t="s">
        <v>482</v>
      </c>
      <c r="E223" s="11" t="s">
        <v>18</v>
      </c>
      <c r="F223" s="11" t="s">
        <v>36</v>
      </c>
      <c r="G223" s="28" t="s">
        <v>488</v>
      </c>
      <c r="H223" s="29" t="s">
        <v>489</v>
      </c>
      <c r="I223" s="29">
        <v>2024</v>
      </c>
      <c r="J223" s="29">
        <v>2024</v>
      </c>
      <c r="K223" s="12">
        <f t="shared" si="10"/>
        <v>660.41705433879747</v>
      </c>
      <c r="L223" s="12">
        <f t="shared" si="9"/>
        <v>0</v>
      </c>
      <c r="M223" s="61">
        <v>0</v>
      </c>
      <c r="N223" s="61">
        <v>0</v>
      </c>
      <c r="O223" s="59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660.41705433879747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5">
        <f t="shared" si="11"/>
        <v>660.41705433879747</v>
      </c>
      <c r="AF223" s="12">
        <v>0</v>
      </c>
    </row>
    <row r="224" spans="1:32" s="9" customFormat="1" ht="150">
      <c r="A224" s="10" t="s">
        <v>1177</v>
      </c>
      <c r="B224" s="11" t="s">
        <v>490</v>
      </c>
      <c r="C224" s="11" t="s">
        <v>13</v>
      </c>
      <c r="D224" s="10" t="s">
        <v>491</v>
      </c>
      <c r="E224" s="11" t="s">
        <v>18</v>
      </c>
      <c r="F224" s="11" t="s">
        <v>36</v>
      </c>
      <c r="G224" s="16" t="s">
        <v>492</v>
      </c>
      <c r="H224" s="16" t="s">
        <v>493</v>
      </c>
      <c r="I224" s="29">
        <v>2024</v>
      </c>
      <c r="J224" s="29">
        <v>2024</v>
      </c>
      <c r="K224" s="12">
        <f t="shared" si="10"/>
        <v>10653.039306461849</v>
      </c>
      <c r="L224" s="12">
        <f t="shared" si="9"/>
        <v>0</v>
      </c>
      <c r="M224" s="61">
        <v>0</v>
      </c>
      <c r="N224" s="61">
        <v>0</v>
      </c>
      <c r="O224" s="59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10653.039306461849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5">
        <f t="shared" si="11"/>
        <v>10653.039306461849</v>
      </c>
      <c r="AF224" s="12">
        <v>0</v>
      </c>
    </row>
    <row r="225" spans="1:32" s="9" customFormat="1" ht="150">
      <c r="A225" s="10" t="s">
        <v>1178</v>
      </c>
      <c r="B225" s="11" t="s">
        <v>494</v>
      </c>
      <c r="C225" s="11" t="s">
        <v>13</v>
      </c>
      <c r="D225" s="10" t="s">
        <v>495</v>
      </c>
      <c r="E225" s="11" t="s">
        <v>18</v>
      </c>
      <c r="F225" s="11" t="s">
        <v>36</v>
      </c>
      <c r="G225" s="16" t="s">
        <v>496</v>
      </c>
      <c r="H225" s="16" t="s">
        <v>497</v>
      </c>
      <c r="I225" s="29">
        <v>2024</v>
      </c>
      <c r="J225" s="29">
        <v>2024</v>
      </c>
      <c r="K225" s="12">
        <f t="shared" si="10"/>
        <v>9987.1069309342474</v>
      </c>
      <c r="L225" s="12">
        <f t="shared" si="9"/>
        <v>0</v>
      </c>
      <c r="M225" s="61">
        <v>0</v>
      </c>
      <c r="N225" s="61">
        <v>0</v>
      </c>
      <c r="O225" s="59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9987.1069309342474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5">
        <f t="shared" si="11"/>
        <v>9987.1069309342474</v>
      </c>
      <c r="AF225" s="12">
        <v>0</v>
      </c>
    </row>
    <row r="226" spans="1:32" s="9" customFormat="1" ht="150">
      <c r="A226" s="10" t="s">
        <v>1179</v>
      </c>
      <c r="B226" s="11" t="s">
        <v>501</v>
      </c>
      <c r="C226" s="11" t="s">
        <v>13</v>
      </c>
      <c r="D226" s="10" t="s">
        <v>498</v>
      </c>
      <c r="E226" s="11" t="s">
        <v>18</v>
      </c>
      <c r="F226" s="11" t="s">
        <v>36</v>
      </c>
      <c r="G226" s="29" t="s">
        <v>499</v>
      </c>
      <c r="H226" s="29" t="s">
        <v>500</v>
      </c>
      <c r="I226" s="29">
        <v>2024</v>
      </c>
      <c r="J226" s="29">
        <v>2024</v>
      </c>
      <c r="K226" s="12">
        <f t="shared" si="10"/>
        <v>3679.4477384172828</v>
      </c>
      <c r="L226" s="12">
        <f t="shared" si="9"/>
        <v>0</v>
      </c>
      <c r="M226" s="61">
        <v>0</v>
      </c>
      <c r="N226" s="61">
        <v>0</v>
      </c>
      <c r="O226" s="59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3679.4477384172828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5">
        <f t="shared" si="11"/>
        <v>3679.4477384172828</v>
      </c>
      <c r="AF226" s="12">
        <v>0</v>
      </c>
    </row>
    <row r="227" spans="1:32" s="9" customFormat="1" ht="150">
      <c r="A227" s="10" t="s">
        <v>1180</v>
      </c>
      <c r="B227" s="11" t="s">
        <v>502</v>
      </c>
      <c r="C227" s="11" t="s">
        <v>13</v>
      </c>
      <c r="D227" s="10" t="s">
        <v>503</v>
      </c>
      <c r="E227" s="11" t="s">
        <v>18</v>
      </c>
      <c r="F227" s="11" t="s">
        <v>36</v>
      </c>
      <c r="G227" s="29" t="s">
        <v>504</v>
      </c>
      <c r="H227" s="29" t="s">
        <v>505</v>
      </c>
      <c r="I227" s="29">
        <v>2024</v>
      </c>
      <c r="J227" s="29">
        <v>2024</v>
      </c>
      <c r="K227" s="12">
        <f t="shared" si="10"/>
        <v>32059.64448657705</v>
      </c>
      <c r="L227" s="12">
        <f t="shared" si="9"/>
        <v>0</v>
      </c>
      <c r="M227" s="61">
        <v>0</v>
      </c>
      <c r="N227" s="61">
        <v>0</v>
      </c>
      <c r="O227" s="59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32059.64448657705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5">
        <f t="shared" si="11"/>
        <v>32059.64448657705</v>
      </c>
      <c r="AF227" s="12">
        <v>0</v>
      </c>
    </row>
    <row r="228" spans="1:32" s="9" customFormat="1" ht="195">
      <c r="A228" s="10" t="s">
        <v>1181</v>
      </c>
      <c r="B228" s="11" t="s">
        <v>507</v>
      </c>
      <c r="C228" s="11" t="s">
        <v>13</v>
      </c>
      <c r="D228" s="22" t="s">
        <v>506</v>
      </c>
      <c r="E228" s="11" t="s">
        <v>18</v>
      </c>
      <c r="F228" s="11" t="s">
        <v>36</v>
      </c>
      <c r="G228" s="16" t="s">
        <v>508</v>
      </c>
      <c r="H228" s="16" t="s">
        <v>509</v>
      </c>
      <c r="I228" s="29">
        <v>2024</v>
      </c>
      <c r="J228" s="29">
        <v>2024</v>
      </c>
      <c r="K228" s="12">
        <f t="shared" si="10"/>
        <v>50798.624086372263</v>
      </c>
      <c r="L228" s="12">
        <f t="shared" si="9"/>
        <v>0</v>
      </c>
      <c r="M228" s="61">
        <v>0</v>
      </c>
      <c r="N228" s="61">
        <v>0</v>
      </c>
      <c r="O228" s="59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50798.624086372263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5">
        <f t="shared" si="11"/>
        <v>50798.624086372263</v>
      </c>
      <c r="AF228" s="12">
        <v>0</v>
      </c>
    </row>
    <row r="229" spans="1:32" s="9" customFormat="1" ht="150">
      <c r="A229" s="10" t="s">
        <v>1182</v>
      </c>
      <c r="B229" s="11" t="s">
        <v>147</v>
      </c>
      <c r="C229" s="11" t="s">
        <v>13</v>
      </c>
      <c r="D229" s="10" t="s">
        <v>148</v>
      </c>
      <c r="E229" s="11" t="s">
        <v>18</v>
      </c>
      <c r="F229" s="11" t="s">
        <v>36</v>
      </c>
      <c r="G229" s="28" t="s">
        <v>514</v>
      </c>
      <c r="H229" s="29" t="s">
        <v>515</v>
      </c>
      <c r="I229" s="29">
        <v>2024</v>
      </c>
      <c r="J229" s="29">
        <v>2024</v>
      </c>
      <c r="K229" s="12">
        <f t="shared" si="10"/>
        <v>25602.800473802221</v>
      </c>
      <c r="L229" s="12">
        <f t="shared" si="9"/>
        <v>0</v>
      </c>
      <c r="M229" s="61">
        <v>0</v>
      </c>
      <c r="N229" s="61">
        <v>0</v>
      </c>
      <c r="O229" s="59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25602.800473802221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5">
        <f t="shared" si="11"/>
        <v>25602.800473802221</v>
      </c>
      <c r="AF229" s="12">
        <v>0</v>
      </c>
    </row>
    <row r="230" spans="1:32" s="9" customFormat="1" ht="150">
      <c r="A230" s="10" t="s">
        <v>1183</v>
      </c>
      <c r="B230" s="11" t="s">
        <v>510</v>
      </c>
      <c r="C230" s="11" t="s">
        <v>13</v>
      </c>
      <c r="D230" s="10" t="s">
        <v>511</v>
      </c>
      <c r="E230" s="11" t="s">
        <v>18</v>
      </c>
      <c r="F230" s="11" t="s">
        <v>36</v>
      </c>
      <c r="G230" s="28" t="s">
        <v>516</v>
      </c>
      <c r="H230" s="29" t="s">
        <v>517</v>
      </c>
      <c r="I230" s="29">
        <v>2024</v>
      </c>
      <c r="J230" s="29">
        <v>2024</v>
      </c>
      <c r="K230" s="12">
        <f t="shared" si="10"/>
        <v>5142.3267336423942</v>
      </c>
      <c r="L230" s="12">
        <f t="shared" si="9"/>
        <v>0</v>
      </c>
      <c r="M230" s="61">
        <v>0</v>
      </c>
      <c r="N230" s="61">
        <v>0</v>
      </c>
      <c r="O230" s="59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5142.3267336423942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5">
        <f t="shared" si="11"/>
        <v>5142.3267336423942</v>
      </c>
      <c r="AF230" s="12">
        <v>0</v>
      </c>
    </row>
    <row r="231" spans="1:32" s="9" customFormat="1" ht="150">
      <c r="A231" s="10" t="s">
        <v>1184</v>
      </c>
      <c r="B231" s="11" t="s">
        <v>512</v>
      </c>
      <c r="C231" s="11" t="s">
        <v>13</v>
      </c>
      <c r="D231" s="10" t="s">
        <v>513</v>
      </c>
      <c r="E231" s="11" t="s">
        <v>18</v>
      </c>
      <c r="F231" s="11" t="s">
        <v>36</v>
      </c>
      <c r="G231" s="16" t="s">
        <v>518</v>
      </c>
      <c r="H231" s="16" t="s">
        <v>519</v>
      </c>
      <c r="I231" s="29">
        <v>2024</v>
      </c>
      <c r="J231" s="29">
        <v>2024</v>
      </c>
      <c r="K231" s="12">
        <f t="shared" si="10"/>
        <v>5466.9845730517518</v>
      </c>
      <c r="L231" s="12">
        <f t="shared" ref="L231:L294" si="12">S231</f>
        <v>0</v>
      </c>
      <c r="M231" s="61">
        <v>0</v>
      </c>
      <c r="N231" s="61">
        <v>0</v>
      </c>
      <c r="O231" s="59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5466.9845730517518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5">
        <f t="shared" si="11"/>
        <v>5466.9845730517518</v>
      </c>
      <c r="AF231" s="12">
        <v>0</v>
      </c>
    </row>
    <row r="232" spans="1:32" s="9" customFormat="1" ht="150">
      <c r="A232" s="10" t="s">
        <v>1185</v>
      </c>
      <c r="B232" s="11" t="s">
        <v>520</v>
      </c>
      <c r="C232" s="11" t="s">
        <v>13</v>
      </c>
      <c r="D232" s="10" t="s">
        <v>521</v>
      </c>
      <c r="E232" s="11" t="s">
        <v>18</v>
      </c>
      <c r="F232" s="11" t="s">
        <v>36</v>
      </c>
      <c r="G232" s="28" t="s">
        <v>330</v>
      </c>
      <c r="H232" s="29" t="s">
        <v>331</v>
      </c>
      <c r="I232" s="29">
        <v>2024</v>
      </c>
      <c r="J232" s="29">
        <v>2024</v>
      </c>
      <c r="K232" s="12">
        <f t="shared" si="10"/>
        <v>1541.5879703965634</v>
      </c>
      <c r="L232" s="12">
        <f t="shared" si="12"/>
        <v>0</v>
      </c>
      <c r="M232" s="61">
        <v>0</v>
      </c>
      <c r="N232" s="61">
        <v>0</v>
      </c>
      <c r="O232" s="59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1541.5879703965634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5">
        <f t="shared" si="11"/>
        <v>1541.5879703965634</v>
      </c>
      <c r="AF232" s="12">
        <v>0</v>
      </c>
    </row>
    <row r="233" spans="1:32" s="9" customFormat="1" ht="150">
      <c r="A233" s="10" t="s">
        <v>1186</v>
      </c>
      <c r="B233" s="11" t="s">
        <v>522</v>
      </c>
      <c r="C233" s="11" t="s">
        <v>13</v>
      </c>
      <c r="D233" s="10" t="s">
        <v>523</v>
      </c>
      <c r="E233" s="11" t="s">
        <v>18</v>
      </c>
      <c r="F233" s="11" t="s">
        <v>36</v>
      </c>
      <c r="G233" s="16" t="s">
        <v>524</v>
      </c>
      <c r="H233" s="16" t="s">
        <v>525</v>
      </c>
      <c r="I233" s="29">
        <v>2024</v>
      </c>
      <c r="J233" s="29">
        <v>2024</v>
      </c>
      <c r="K233" s="12">
        <f t="shared" si="10"/>
        <v>91.585034667592581</v>
      </c>
      <c r="L233" s="12">
        <f t="shared" si="12"/>
        <v>0</v>
      </c>
      <c r="M233" s="61">
        <v>0</v>
      </c>
      <c r="N233" s="61">
        <v>0</v>
      </c>
      <c r="O233" s="59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91.585034667592581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5">
        <f t="shared" si="11"/>
        <v>91.585034667592581</v>
      </c>
      <c r="AF233" s="12">
        <v>0</v>
      </c>
    </row>
    <row r="234" spans="1:32" s="9" customFormat="1" ht="150">
      <c r="A234" s="10" t="s">
        <v>1187</v>
      </c>
      <c r="B234" s="11" t="s">
        <v>529</v>
      </c>
      <c r="C234" s="11" t="s">
        <v>13</v>
      </c>
      <c r="D234" s="27" t="s">
        <v>530</v>
      </c>
      <c r="E234" s="11" t="s">
        <v>18</v>
      </c>
      <c r="F234" s="11" t="s">
        <v>36</v>
      </c>
      <c r="G234" s="29" t="s">
        <v>243</v>
      </c>
      <c r="H234" s="29" t="s">
        <v>526</v>
      </c>
      <c r="I234" s="29">
        <v>2024</v>
      </c>
      <c r="J234" s="29">
        <v>2024</v>
      </c>
      <c r="K234" s="12">
        <f t="shared" si="10"/>
        <v>189.24441337185306</v>
      </c>
      <c r="L234" s="12">
        <f t="shared" si="12"/>
        <v>0</v>
      </c>
      <c r="M234" s="61">
        <v>0</v>
      </c>
      <c r="N234" s="61">
        <v>0</v>
      </c>
      <c r="O234" s="59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189.24441337185306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5">
        <f t="shared" si="11"/>
        <v>189.24441337185306</v>
      </c>
      <c r="AF234" s="12">
        <v>0</v>
      </c>
    </row>
    <row r="235" spans="1:32" s="9" customFormat="1" ht="150">
      <c r="A235" s="10" t="s">
        <v>1188</v>
      </c>
      <c r="B235" s="11" t="s">
        <v>531</v>
      </c>
      <c r="C235" s="11" t="s">
        <v>13</v>
      </c>
      <c r="D235" s="27" t="s">
        <v>532</v>
      </c>
      <c r="E235" s="11" t="s">
        <v>18</v>
      </c>
      <c r="F235" s="11" t="s">
        <v>36</v>
      </c>
      <c r="G235" s="16" t="s">
        <v>527</v>
      </c>
      <c r="H235" s="16" t="s">
        <v>433</v>
      </c>
      <c r="I235" s="29">
        <v>2024</v>
      </c>
      <c r="J235" s="29">
        <v>2024</v>
      </c>
      <c r="K235" s="12">
        <f t="shared" si="10"/>
        <v>255.94380451065715</v>
      </c>
      <c r="L235" s="12">
        <f t="shared" si="12"/>
        <v>0</v>
      </c>
      <c r="M235" s="61">
        <v>0</v>
      </c>
      <c r="N235" s="61">
        <v>0</v>
      </c>
      <c r="O235" s="59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255.94380451065715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5">
        <f t="shared" si="11"/>
        <v>255.94380451065715</v>
      </c>
      <c r="AF235" s="12">
        <v>0</v>
      </c>
    </row>
    <row r="236" spans="1:32" s="9" customFormat="1" ht="150">
      <c r="A236" s="10" t="s">
        <v>1189</v>
      </c>
      <c r="B236" s="11" t="s">
        <v>451</v>
      </c>
      <c r="C236" s="11" t="s">
        <v>13</v>
      </c>
      <c r="D236" s="27" t="s">
        <v>533</v>
      </c>
      <c r="E236" s="11" t="s">
        <v>18</v>
      </c>
      <c r="F236" s="11" t="s">
        <v>36</v>
      </c>
      <c r="G236" s="16" t="s">
        <v>346</v>
      </c>
      <c r="H236" s="16" t="s">
        <v>528</v>
      </c>
      <c r="I236" s="29">
        <v>2024</v>
      </c>
      <c r="J236" s="29">
        <v>2024</v>
      </c>
      <c r="K236" s="12">
        <f t="shared" si="10"/>
        <v>171.81068519036748</v>
      </c>
      <c r="L236" s="12">
        <f t="shared" si="12"/>
        <v>0</v>
      </c>
      <c r="M236" s="61">
        <v>0</v>
      </c>
      <c r="N236" s="61">
        <v>0</v>
      </c>
      <c r="O236" s="59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171.81068519036748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5">
        <f t="shared" si="11"/>
        <v>171.81068519036748</v>
      </c>
      <c r="AF236" s="12">
        <v>0</v>
      </c>
    </row>
    <row r="237" spans="1:32" s="9" customFormat="1" ht="150">
      <c r="A237" s="10" t="s">
        <v>1190</v>
      </c>
      <c r="B237" s="11" t="s">
        <v>534</v>
      </c>
      <c r="C237" s="11" t="s">
        <v>13</v>
      </c>
      <c r="D237" s="22" t="s">
        <v>535</v>
      </c>
      <c r="E237" s="11" t="s">
        <v>18</v>
      </c>
      <c r="F237" s="11" t="s">
        <v>36</v>
      </c>
      <c r="G237" s="16" t="s">
        <v>536</v>
      </c>
      <c r="H237" s="16" t="s">
        <v>537</v>
      </c>
      <c r="I237" s="29">
        <v>2025</v>
      </c>
      <c r="J237" s="29">
        <v>2025</v>
      </c>
      <c r="K237" s="12">
        <f t="shared" si="10"/>
        <v>56205.960105698934</v>
      </c>
      <c r="L237" s="12">
        <f t="shared" si="12"/>
        <v>0</v>
      </c>
      <c r="M237" s="61">
        <v>0</v>
      </c>
      <c r="N237" s="61">
        <v>0</v>
      </c>
      <c r="O237" s="59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56205.960105698934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5">
        <f t="shared" si="11"/>
        <v>56205.960105698934</v>
      </c>
      <c r="AF237" s="12">
        <v>0</v>
      </c>
    </row>
    <row r="238" spans="1:32" s="9" customFormat="1" ht="150">
      <c r="A238" s="10" t="s">
        <v>1191</v>
      </c>
      <c r="B238" s="11" t="s">
        <v>538</v>
      </c>
      <c r="C238" s="11" t="s">
        <v>13</v>
      </c>
      <c r="D238" s="10" t="s">
        <v>539</v>
      </c>
      <c r="E238" s="11" t="s">
        <v>18</v>
      </c>
      <c r="F238" s="11" t="s">
        <v>36</v>
      </c>
      <c r="G238" s="28" t="s">
        <v>540</v>
      </c>
      <c r="H238" s="29" t="s">
        <v>541</v>
      </c>
      <c r="I238" s="29">
        <v>2025</v>
      </c>
      <c r="J238" s="29">
        <v>2025</v>
      </c>
      <c r="K238" s="12">
        <f t="shared" si="10"/>
        <v>10815.922973498191</v>
      </c>
      <c r="L238" s="12">
        <f t="shared" si="12"/>
        <v>0</v>
      </c>
      <c r="M238" s="61">
        <v>0</v>
      </c>
      <c r="N238" s="61">
        <v>0</v>
      </c>
      <c r="O238" s="59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10815.922973498191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5">
        <f t="shared" si="11"/>
        <v>10815.922973498191</v>
      </c>
      <c r="AF238" s="12">
        <v>0</v>
      </c>
    </row>
    <row r="239" spans="1:32" s="9" customFormat="1" ht="150">
      <c r="A239" s="10" t="s">
        <v>1192</v>
      </c>
      <c r="B239" s="11" t="s">
        <v>542</v>
      </c>
      <c r="C239" s="11" t="s">
        <v>13</v>
      </c>
      <c r="D239" s="11" t="s">
        <v>543</v>
      </c>
      <c r="E239" s="11" t="s">
        <v>18</v>
      </c>
      <c r="F239" s="11" t="s">
        <v>36</v>
      </c>
      <c r="G239" s="11" t="s">
        <v>46</v>
      </c>
      <c r="H239" s="11" t="s">
        <v>47</v>
      </c>
      <c r="I239" s="29">
        <v>2025</v>
      </c>
      <c r="J239" s="29">
        <v>2025</v>
      </c>
      <c r="K239" s="12">
        <f t="shared" si="10"/>
        <v>8436.3844189155916</v>
      </c>
      <c r="L239" s="12">
        <f t="shared" si="12"/>
        <v>0</v>
      </c>
      <c r="M239" s="61">
        <v>0</v>
      </c>
      <c r="N239" s="61">
        <v>0</v>
      </c>
      <c r="O239" s="59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8436.3844189155916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5">
        <f t="shared" si="11"/>
        <v>8436.3844189155916</v>
      </c>
      <c r="AF239" s="12">
        <v>0</v>
      </c>
    </row>
    <row r="240" spans="1:32" s="9" customFormat="1" ht="180">
      <c r="A240" s="10" t="s">
        <v>1193</v>
      </c>
      <c r="B240" s="11" t="s">
        <v>544</v>
      </c>
      <c r="C240" s="11" t="s">
        <v>13</v>
      </c>
      <c r="D240" s="22" t="s">
        <v>545</v>
      </c>
      <c r="E240" s="11" t="s">
        <v>18</v>
      </c>
      <c r="F240" s="11" t="s">
        <v>36</v>
      </c>
      <c r="G240" s="16" t="s">
        <v>546</v>
      </c>
      <c r="H240" s="16" t="s">
        <v>547</v>
      </c>
      <c r="I240" s="29">
        <v>2025</v>
      </c>
      <c r="J240" s="29">
        <v>2025</v>
      </c>
      <c r="K240" s="12">
        <f t="shared" si="10"/>
        <v>55541.732501887287</v>
      </c>
      <c r="L240" s="12">
        <f t="shared" si="12"/>
        <v>0</v>
      </c>
      <c r="M240" s="61">
        <v>0</v>
      </c>
      <c r="N240" s="61">
        <v>0</v>
      </c>
      <c r="O240" s="59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55541.732501887287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5">
        <f t="shared" si="11"/>
        <v>55541.732501887287</v>
      </c>
      <c r="AF240" s="12">
        <v>0</v>
      </c>
    </row>
    <row r="241" spans="1:32" s="9" customFormat="1" ht="210">
      <c r="A241" s="10" t="s">
        <v>1194</v>
      </c>
      <c r="B241" s="11" t="s">
        <v>548</v>
      </c>
      <c r="C241" s="11" t="s">
        <v>13</v>
      </c>
      <c r="D241" s="22" t="s">
        <v>549</v>
      </c>
      <c r="E241" s="11" t="s">
        <v>18</v>
      </c>
      <c r="F241" s="11" t="s">
        <v>36</v>
      </c>
      <c r="G241" s="16" t="s">
        <v>550</v>
      </c>
      <c r="H241" s="16" t="s">
        <v>551</v>
      </c>
      <c r="I241" s="29">
        <v>2025</v>
      </c>
      <c r="J241" s="29">
        <v>2025</v>
      </c>
      <c r="K241" s="12">
        <f t="shared" si="10"/>
        <v>54032.276346304003</v>
      </c>
      <c r="L241" s="12">
        <f t="shared" si="12"/>
        <v>0</v>
      </c>
      <c r="M241" s="61">
        <v>0</v>
      </c>
      <c r="N241" s="61">
        <v>0</v>
      </c>
      <c r="O241" s="59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54032.276346304003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5">
        <f t="shared" si="11"/>
        <v>54032.276346304003</v>
      </c>
      <c r="AF241" s="12">
        <v>0</v>
      </c>
    </row>
    <row r="242" spans="1:32" s="9" customFormat="1" ht="300">
      <c r="A242" s="10" t="s">
        <v>1195</v>
      </c>
      <c r="B242" s="11" t="s">
        <v>552</v>
      </c>
      <c r="C242" s="11" t="s">
        <v>13</v>
      </c>
      <c r="D242" s="22" t="s">
        <v>553</v>
      </c>
      <c r="E242" s="11" t="s">
        <v>18</v>
      </c>
      <c r="F242" s="11" t="s">
        <v>36</v>
      </c>
      <c r="G242" s="16" t="s">
        <v>554</v>
      </c>
      <c r="H242" s="16" t="s">
        <v>555</v>
      </c>
      <c r="I242" s="29">
        <v>2025</v>
      </c>
      <c r="J242" s="29">
        <v>2025</v>
      </c>
      <c r="K242" s="12">
        <f t="shared" si="10"/>
        <v>59747.678798431487</v>
      </c>
      <c r="L242" s="12">
        <f t="shared" si="12"/>
        <v>0</v>
      </c>
      <c r="M242" s="61">
        <v>0</v>
      </c>
      <c r="N242" s="61">
        <v>0</v>
      </c>
      <c r="O242" s="59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59747.678798431487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5">
        <f t="shared" si="11"/>
        <v>59747.678798431487</v>
      </c>
      <c r="AF242" s="12">
        <v>0</v>
      </c>
    </row>
    <row r="243" spans="1:32" s="9" customFormat="1" ht="150">
      <c r="A243" s="10" t="s">
        <v>1196</v>
      </c>
      <c r="B243" s="11" t="s">
        <v>556</v>
      </c>
      <c r="C243" s="11" t="s">
        <v>13</v>
      </c>
      <c r="D243" s="10" t="s">
        <v>557</v>
      </c>
      <c r="E243" s="11" t="s">
        <v>18</v>
      </c>
      <c r="F243" s="11" t="s">
        <v>36</v>
      </c>
      <c r="G243" s="28" t="s">
        <v>558</v>
      </c>
      <c r="H243" s="29" t="s">
        <v>559</v>
      </c>
      <c r="I243" s="29">
        <v>2025</v>
      </c>
      <c r="J243" s="29">
        <v>2025</v>
      </c>
      <c r="K243" s="12">
        <f t="shared" si="10"/>
        <v>3091.9131135250086</v>
      </c>
      <c r="L243" s="12">
        <f t="shared" si="12"/>
        <v>0</v>
      </c>
      <c r="M243" s="61">
        <v>0</v>
      </c>
      <c r="N243" s="61">
        <v>0</v>
      </c>
      <c r="O243" s="59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3091.9131135250086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5">
        <f t="shared" si="11"/>
        <v>3091.9131135250086</v>
      </c>
      <c r="AF243" s="12">
        <v>0</v>
      </c>
    </row>
    <row r="244" spans="1:32" s="9" customFormat="1" ht="150">
      <c r="A244" s="10" t="s">
        <v>1197</v>
      </c>
      <c r="B244" s="11" t="s">
        <v>146</v>
      </c>
      <c r="C244" s="11" t="s">
        <v>13</v>
      </c>
      <c r="D244" s="10" t="s">
        <v>148</v>
      </c>
      <c r="E244" s="11" t="s">
        <v>18</v>
      </c>
      <c r="F244" s="11" t="s">
        <v>36</v>
      </c>
      <c r="G244" s="28" t="s">
        <v>560</v>
      </c>
      <c r="H244" s="29" t="s">
        <v>561</v>
      </c>
      <c r="I244" s="29">
        <v>2025</v>
      </c>
      <c r="J244" s="29">
        <v>2025</v>
      </c>
      <c r="K244" s="12">
        <f t="shared" si="10"/>
        <v>13128.131741739502</v>
      </c>
      <c r="L244" s="12">
        <f t="shared" si="12"/>
        <v>0</v>
      </c>
      <c r="M244" s="61">
        <v>0</v>
      </c>
      <c r="N244" s="61">
        <v>0</v>
      </c>
      <c r="O244" s="59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13128.131741739502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5">
        <f t="shared" si="11"/>
        <v>13128.131741739502</v>
      </c>
      <c r="AF244" s="12">
        <v>0</v>
      </c>
    </row>
    <row r="245" spans="1:32" s="9" customFormat="1" ht="300">
      <c r="A245" s="10" t="s">
        <v>1198</v>
      </c>
      <c r="B245" s="11" t="s">
        <v>562</v>
      </c>
      <c r="C245" s="11" t="s">
        <v>13</v>
      </c>
      <c r="D245" s="22" t="s">
        <v>563</v>
      </c>
      <c r="E245" s="11" t="s">
        <v>18</v>
      </c>
      <c r="F245" s="11" t="s">
        <v>36</v>
      </c>
      <c r="G245" s="16" t="s">
        <v>564</v>
      </c>
      <c r="H245" s="16" t="s">
        <v>565</v>
      </c>
      <c r="I245" s="29">
        <v>2026</v>
      </c>
      <c r="J245" s="29">
        <v>2026</v>
      </c>
      <c r="K245" s="12">
        <f t="shared" si="10"/>
        <v>65421.537105402647</v>
      </c>
      <c r="L245" s="12">
        <f t="shared" si="12"/>
        <v>0</v>
      </c>
      <c r="M245" s="61">
        <v>0</v>
      </c>
      <c r="N245" s="61">
        <v>0</v>
      </c>
      <c r="O245" s="59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65421.537105402647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5">
        <f t="shared" si="11"/>
        <v>65421.537105402647</v>
      </c>
      <c r="AF245" s="12">
        <v>0</v>
      </c>
    </row>
    <row r="246" spans="1:32" s="9" customFormat="1" ht="184.5" customHeight="1">
      <c r="A246" s="10" t="s">
        <v>1199</v>
      </c>
      <c r="B246" s="11" t="s">
        <v>566</v>
      </c>
      <c r="C246" s="11" t="s">
        <v>13</v>
      </c>
      <c r="D246" s="22" t="s">
        <v>567</v>
      </c>
      <c r="E246" s="11" t="s">
        <v>18</v>
      </c>
      <c r="F246" s="11" t="s">
        <v>36</v>
      </c>
      <c r="G246" s="16" t="s">
        <v>568</v>
      </c>
      <c r="H246" s="16" t="s">
        <v>569</v>
      </c>
      <c r="I246" s="29">
        <v>2026</v>
      </c>
      <c r="J246" s="29">
        <v>2026</v>
      </c>
      <c r="K246" s="12">
        <f t="shared" si="10"/>
        <v>57375.306071856088</v>
      </c>
      <c r="L246" s="12">
        <f t="shared" si="12"/>
        <v>0</v>
      </c>
      <c r="M246" s="61">
        <v>0</v>
      </c>
      <c r="N246" s="61">
        <v>0</v>
      </c>
      <c r="O246" s="59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57375.306071856088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5">
        <f t="shared" si="11"/>
        <v>57375.306071856088</v>
      </c>
      <c r="AF246" s="12">
        <v>0</v>
      </c>
    </row>
    <row r="247" spans="1:32" s="9" customFormat="1" ht="150">
      <c r="A247" s="10" t="s">
        <v>1200</v>
      </c>
      <c r="B247" s="11" t="s">
        <v>570</v>
      </c>
      <c r="C247" s="11" t="s">
        <v>13</v>
      </c>
      <c r="D247" s="10" t="s">
        <v>571</v>
      </c>
      <c r="E247" s="11" t="s">
        <v>18</v>
      </c>
      <c r="F247" s="11" t="s">
        <v>36</v>
      </c>
      <c r="G247" s="16" t="s">
        <v>572</v>
      </c>
      <c r="H247" s="16" t="s">
        <v>573</v>
      </c>
      <c r="I247" s="29">
        <v>2026</v>
      </c>
      <c r="J247" s="29">
        <v>2026</v>
      </c>
      <c r="K247" s="12">
        <f t="shared" si="10"/>
        <v>4056.8434161406481</v>
      </c>
      <c r="L247" s="12">
        <f t="shared" si="12"/>
        <v>0</v>
      </c>
      <c r="M247" s="61">
        <v>0</v>
      </c>
      <c r="N247" s="61">
        <v>0</v>
      </c>
      <c r="O247" s="59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0</v>
      </c>
      <c r="X247" s="13">
        <f>3809.34386521439+247.499550926258</f>
        <v>4056.8434161406481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5">
        <f t="shared" si="11"/>
        <v>4056.8434161406481</v>
      </c>
      <c r="AF247" s="12">
        <v>0</v>
      </c>
    </row>
    <row r="248" spans="1:32" s="9" customFormat="1" ht="150">
      <c r="A248" s="10" t="s">
        <v>1201</v>
      </c>
      <c r="B248" s="11" t="s">
        <v>574</v>
      </c>
      <c r="C248" s="11" t="s">
        <v>13</v>
      </c>
      <c r="D248" s="10" t="s">
        <v>575</v>
      </c>
      <c r="E248" s="11" t="s">
        <v>18</v>
      </c>
      <c r="F248" s="11" t="s">
        <v>36</v>
      </c>
      <c r="G248" s="28" t="s">
        <v>316</v>
      </c>
      <c r="H248" s="29" t="s">
        <v>317</v>
      </c>
      <c r="I248" s="29">
        <v>2026</v>
      </c>
      <c r="J248" s="29">
        <v>2026</v>
      </c>
      <c r="K248" s="12">
        <f t="shared" si="10"/>
        <v>4146.313406600596</v>
      </c>
      <c r="L248" s="12">
        <f t="shared" si="12"/>
        <v>0</v>
      </c>
      <c r="M248" s="61">
        <v>0</v>
      </c>
      <c r="N248" s="61">
        <v>0</v>
      </c>
      <c r="O248" s="59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4146.313406600596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5">
        <f t="shared" si="11"/>
        <v>4146.313406600596</v>
      </c>
      <c r="AF248" s="12">
        <v>0</v>
      </c>
    </row>
    <row r="249" spans="1:32" s="9" customFormat="1" ht="150">
      <c r="A249" s="10" t="s">
        <v>1202</v>
      </c>
      <c r="B249" s="11" t="s">
        <v>576</v>
      </c>
      <c r="C249" s="11" t="s">
        <v>13</v>
      </c>
      <c r="D249" s="10" t="s">
        <v>577</v>
      </c>
      <c r="E249" s="11" t="s">
        <v>18</v>
      </c>
      <c r="F249" s="11" t="s">
        <v>36</v>
      </c>
      <c r="G249" s="11" t="s">
        <v>578</v>
      </c>
      <c r="H249" s="11" t="s">
        <v>579</v>
      </c>
      <c r="I249" s="29">
        <v>2026</v>
      </c>
      <c r="J249" s="29">
        <v>2026</v>
      </c>
      <c r="K249" s="12">
        <f t="shared" si="10"/>
        <v>11953.734383187202</v>
      </c>
      <c r="L249" s="12">
        <f t="shared" si="12"/>
        <v>0</v>
      </c>
      <c r="M249" s="61">
        <v>0</v>
      </c>
      <c r="N249" s="61">
        <v>0</v>
      </c>
      <c r="O249" s="59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11953.734383187202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5">
        <f t="shared" si="11"/>
        <v>11953.734383187202</v>
      </c>
      <c r="AF249" s="12">
        <v>0</v>
      </c>
    </row>
    <row r="250" spans="1:32" s="9" customFormat="1" ht="150">
      <c r="A250" s="10" t="s">
        <v>1203</v>
      </c>
      <c r="B250" s="11" t="s">
        <v>580</v>
      </c>
      <c r="C250" s="11" t="s">
        <v>13</v>
      </c>
      <c r="D250" s="22" t="s">
        <v>581</v>
      </c>
      <c r="E250" s="11" t="s">
        <v>18</v>
      </c>
      <c r="F250" s="11" t="s">
        <v>36</v>
      </c>
      <c r="G250" s="11" t="s">
        <v>582</v>
      </c>
      <c r="H250" s="11" t="s">
        <v>583</v>
      </c>
      <c r="I250" s="29">
        <v>2026</v>
      </c>
      <c r="J250" s="29">
        <v>2026</v>
      </c>
      <c r="K250" s="12">
        <f t="shared" si="10"/>
        <v>44502.916153125829</v>
      </c>
      <c r="L250" s="12">
        <f t="shared" si="12"/>
        <v>0</v>
      </c>
      <c r="M250" s="61">
        <v>0</v>
      </c>
      <c r="N250" s="61">
        <v>0</v>
      </c>
      <c r="O250" s="59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44502.916153125829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5">
        <f t="shared" si="11"/>
        <v>44502.916153125829</v>
      </c>
      <c r="AF250" s="12">
        <v>0</v>
      </c>
    </row>
    <row r="251" spans="1:32" s="9" customFormat="1" ht="150">
      <c r="A251" s="10" t="s">
        <v>1204</v>
      </c>
      <c r="B251" s="11" t="s">
        <v>584</v>
      </c>
      <c r="C251" s="11" t="s">
        <v>13</v>
      </c>
      <c r="D251" s="10" t="s">
        <v>585</v>
      </c>
      <c r="E251" s="11" t="s">
        <v>18</v>
      </c>
      <c r="F251" s="11" t="s">
        <v>36</v>
      </c>
      <c r="G251" s="11" t="s">
        <v>586</v>
      </c>
      <c r="H251" s="11" t="s">
        <v>587</v>
      </c>
      <c r="I251" s="29">
        <v>2026</v>
      </c>
      <c r="J251" s="29">
        <v>2026</v>
      </c>
      <c r="K251" s="12">
        <f t="shared" si="10"/>
        <v>10153.197611073305</v>
      </c>
      <c r="L251" s="12">
        <f t="shared" si="12"/>
        <v>0</v>
      </c>
      <c r="M251" s="61">
        <v>0</v>
      </c>
      <c r="N251" s="61">
        <v>0</v>
      </c>
      <c r="O251" s="59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10153.197611073305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5">
        <f t="shared" si="11"/>
        <v>10153.197611073305</v>
      </c>
      <c r="AF251" s="12">
        <v>0</v>
      </c>
    </row>
    <row r="252" spans="1:32" s="9" customFormat="1" ht="150">
      <c r="A252" s="10" t="s">
        <v>1205</v>
      </c>
      <c r="B252" s="11" t="s">
        <v>588</v>
      </c>
      <c r="C252" s="11" t="s">
        <v>13</v>
      </c>
      <c r="D252" s="22" t="s">
        <v>589</v>
      </c>
      <c r="E252" s="11" t="s">
        <v>18</v>
      </c>
      <c r="F252" s="11" t="s">
        <v>36</v>
      </c>
      <c r="G252" s="11" t="s">
        <v>590</v>
      </c>
      <c r="H252" s="11" t="s">
        <v>591</v>
      </c>
      <c r="I252" s="29">
        <v>2026</v>
      </c>
      <c r="J252" s="29">
        <v>2026</v>
      </c>
      <c r="K252" s="12">
        <f t="shared" si="10"/>
        <v>14070.235197152824</v>
      </c>
      <c r="L252" s="12">
        <f t="shared" si="12"/>
        <v>0</v>
      </c>
      <c r="M252" s="61">
        <v>0</v>
      </c>
      <c r="N252" s="61">
        <v>0</v>
      </c>
      <c r="O252" s="59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14070.235197152824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5">
        <f t="shared" si="11"/>
        <v>14070.235197152824</v>
      </c>
      <c r="AF252" s="12">
        <v>0</v>
      </c>
    </row>
    <row r="253" spans="1:32" s="9" customFormat="1" ht="180">
      <c r="A253" s="10" t="s">
        <v>1206</v>
      </c>
      <c r="B253" s="11" t="s">
        <v>593</v>
      </c>
      <c r="C253" s="11" t="s">
        <v>13</v>
      </c>
      <c r="D253" s="22" t="s">
        <v>592</v>
      </c>
      <c r="E253" s="11" t="s">
        <v>18</v>
      </c>
      <c r="F253" s="11" t="s">
        <v>36</v>
      </c>
      <c r="G253" s="11" t="s">
        <v>594</v>
      </c>
      <c r="H253" s="11" t="s">
        <v>595</v>
      </c>
      <c r="I253" s="29">
        <v>2026</v>
      </c>
      <c r="J253" s="29">
        <v>2026</v>
      </c>
      <c r="K253" s="12">
        <f t="shared" si="10"/>
        <v>40113.096099498573</v>
      </c>
      <c r="L253" s="12">
        <f t="shared" si="12"/>
        <v>0</v>
      </c>
      <c r="M253" s="61">
        <v>0</v>
      </c>
      <c r="N253" s="61">
        <v>0</v>
      </c>
      <c r="O253" s="59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40113.096099498573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5">
        <f t="shared" si="11"/>
        <v>40113.096099498573</v>
      </c>
      <c r="AF253" s="12">
        <v>0</v>
      </c>
    </row>
    <row r="254" spans="1:32" s="9" customFormat="1" ht="150">
      <c r="A254" s="10" t="s">
        <v>1207</v>
      </c>
      <c r="B254" s="11" t="s">
        <v>598</v>
      </c>
      <c r="C254" s="11" t="s">
        <v>13</v>
      </c>
      <c r="D254" s="10" t="s">
        <v>599</v>
      </c>
      <c r="E254" s="11" t="s">
        <v>18</v>
      </c>
      <c r="F254" s="11" t="s">
        <v>36</v>
      </c>
      <c r="G254" s="11" t="s">
        <v>596</v>
      </c>
      <c r="H254" s="11" t="s">
        <v>597</v>
      </c>
      <c r="I254" s="29">
        <v>2026</v>
      </c>
      <c r="J254" s="29">
        <v>2026</v>
      </c>
      <c r="K254" s="12">
        <f t="shared" si="10"/>
        <v>1474.5810885446431</v>
      </c>
      <c r="L254" s="12">
        <f t="shared" si="12"/>
        <v>0</v>
      </c>
      <c r="M254" s="61">
        <v>0</v>
      </c>
      <c r="N254" s="61">
        <v>0</v>
      </c>
      <c r="O254" s="59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1474.5810885446431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5">
        <f t="shared" si="11"/>
        <v>1474.5810885446431</v>
      </c>
      <c r="AF254" s="12">
        <v>0</v>
      </c>
    </row>
    <row r="255" spans="1:32" s="9" customFormat="1" ht="150">
      <c r="A255" s="10" t="s">
        <v>1208</v>
      </c>
      <c r="B255" s="11" t="s">
        <v>600</v>
      </c>
      <c r="C255" s="11" t="s">
        <v>13</v>
      </c>
      <c r="D255" s="10" t="s">
        <v>601</v>
      </c>
      <c r="E255" s="11" t="s">
        <v>18</v>
      </c>
      <c r="F255" s="11" t="s">
        <v>36</v>
      </c>
      <c r="G255" s="11" t="s">
        <v>602</v>
      </c>
      <c r="H255" s="11" t="s">
        <v>603</v>
      </c>
      <c r="I255" s="29">
        <v>2026</v>
      </c>
      <c r="J255" s="29">
        <v>2026</v>
      </c>
      <c r="K255" s="12">
        <f t="shared" si="10"/>
        <v>12732.23946741761</v>
      </c>
      <c r="L255" s="12">
        <f t="shared" si="12"/>
        <v>0</v>
      </c>
      <c r="M255" s="61">
        <v>0</v>
      </c>
      <c r="N255" s="61">
        <v>0</v>
      </c>
      <c r="O255" s="59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f>9188.47251860197+3543.76694881564</f>
        <v>12732.23946741761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5">
        <f t="shared" si="11"/>
        <v>12732.23946741761</v>
      </c>
      <c r="AF255" s="12">
        <v>0</v>
      </c>
    </row>
    <row r="256" spans="1:32" s="9" customFormat="1" ht="195">
      <c r="A256" s="10" t="s">
        <v>1209</v>
      </c>
      <c r="B256" s="11" t="s">
        <v>604</v>
      </c>
      <c r="C256" s="11" t="s">
        <v>13</v>
      </c>
      <c r="D256" s="22" t="s">
        <v>605</v>
      </c>
      <c r="E256" s="11" t="s">
        <v>18</v>
      </c>
      <c r="F256" s="11" t="s">
        <v>36</v>
      </c>
      <c r="G256" s="11" t="s">
        <v>606</v>
      </c>
      <c r="H256" s="11" t="s">
        <v>607</v>
      </c>
      <c r="I256" s="29">
        <v>2027</v>
      </c>
      <c r="J256" s="29">
        <v>2027</v>
      </c>
      <c r="K256" s="12">
        <f t="shared" si="10"/>
        <v>61407.044873154991</v>
      </c>
      <c r="L256" s="12">
        <f t="shared" si="12"/>
        <v>0</v>
      </c>
      <c r="M256" s="61">
        <v>0</v>
      </c>
      <c r="N256" s="61">
        <v>0</v>
      </c>
      <c r="O256" s="59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61407.044873154991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5">
        <f t="shared" si="11"/>
        <v>61407.044873154991</v>
      </c>
      <c r="AF256" s="12">
        <v>0</v>
      </c>
    </row>
    <row r="257" spans="1:32" s="9" customFormat="1" ht="270">
      <c r="A257" s="10" t="s">
        <v>1210</v>
      </c>
      <c r="B257" s="11" t="s">
        <v>608</v>
      </c>
      <c r="C257" s="11" t="s">
        <v>13</v>
      </c>
      <c r="D257" s="22" t="s">
        <v>609</v>
      </c>
      <c r="E257" s="11" t="s">
        <v>18</v>
      </c>
      <c r="F257" s="11" t="s">
        <v>36</v>
      </c>
      <c r="G257" s="11" t="s">
        <v>610</v>
      </c>
      <c r="H257" s="11" t="s">
        <v>611</v>
      </c>
      <c r="I257" s="29">
        <v>2027</v>
      </c>
      <c r="J257" s="29">
        <v>2027</v>
      </c>
      <c r="K257" s="12">
        <f t="shared" si="10"/>
        <v>66152.358193745415</v>
      </c>
      <c r="L257" s="12">
        <f t="shared" si="12"/>
        <v>0</v>
      </c>
      <c r="M257" s="61">
        <v>0</v>
      </c>
      <c r="N257" s="61">
        <v>0</v>
      </c>
      <c r="O257" s="59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66152.358193745415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5">
        <f t="shared" si="11"/>
        <v>66152.358193745415</v>
      </c>
      <c r="AF257" s="12">
        <v>0</v>
      </c>
    </row>
    <row r="258" spans="1:32" s="9" customFormat="1" ht="150">
      <c r="A258" s="10" t="s">
        <v>1211</v>
      </c>
      <c r="B258" s="11" t="s">
        <v>612</v>
      </c>
      <c r="C258" s="11" t="s">
        <v>13</v>
      </c>
      <c r="D258" s="10" t="s">
        <v>613</v>
      </c>
      <c r="E258" s="11" t="s">
        <v>18</v>
      </c>
      <c r="F258" s="11" t="s">
        <v>36</v>
      </c>
      <c r="G258" s="11" t="s">
        <v>614</v>
      </c>
      <c r="H258" s="11" t="s">
        <v>615</v>
      </c>
      <c r="I258" s="29">
        <v>2027</v>
      </c>
      <c r="J258" s="29">
        <v>2027</v>
      </c>
      <c r="K258" s="12">
        <f t="shared" si="10"/>
        <v>3240.841173961087</v>
      </c>
      <c r="L258" s="12">
        <f t="shared" si="12"/>
        <v>0</v>
      </c>
      <c r="M258" s="61">
        <v>0</v>
      </c>
      <c r="N258" s="61">
        <v>0</v>
      </c>
      <c r="O258" s="59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3240.841173961087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5">
        <f t="shared" si="11"/>
        <v>3240.841173961087</v>
      </c>
      <c r="AF258" s="12">
        <v>0</v>
      </c>
    </row>
    <row r="259" spans="1:32" s="9" customFormat="1" ht="150">
      <c r="A259" s="10" t="s">
        <v>1212</v>
      </c>
      <c r="B259" s="11" t="s">
        <v>600</v>
      </c>
      <c r="C259" s="11" t="s">
        <v>13</v>
      </c>
      <c r="D259" s="10" t="s">
        <v>616</v>
      </c>
      <c r="E259" s="11" t="s">
        <v>18</v>
      </c>
      <c r="F259" s="11" t="s">
        <v>36</v>
      </c>
      <c r="G259" s="28" t="s">
        <v>617</v>
      </c>
      <c r="H259" s="29" t="s">
        <v>618</v>
      </c>
      <c r="I259" s="29">
        <v>2027</v>
      </c>
      <c r="J259" s="29">
        <v>2027</v>
      </c>
      <c r="K259" s="12">
        <f t="shared" si="10"/>
        <v>12574.04776625191</v>
      </c>
      <c r="L259" s="12">
        <f t="shared" si="12"/>
        <v>0</v>
      </c>
      <c r="M259" s="61">
        <v>0</v>
      </c>
      <c r="N259" s="61">
        <v>0</v>
      </c>
      <c r="O259" s="59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f>12374.2920071134+199.75575913851</f>
        <v>12574.04776625191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5">
        <f t="shared" si="11"/>
        <v>12574.04776625191</v>
      </c>
      <c r="AF259" s="12">
        <v>0</v>
      </c>
    </row>
    <row r="260" spans="1:32" s="9" customFormat="1" ht="150">
      <c r="A260" s="10" t="s">
        <v>1213</v>
      </c>
      <c r="B260" s="11" t="s">
        <v>621</v>
      </c>
      <c r="C260" s="11" t="s">
        <v>13</v>
      </c>
      <c r="D260" s="10" t="s">
        <v>622</v>
      </c>
      <c r="E260" s="11" t="s">
        <v>18</v>
      </c>
      <c r="F260" s="11" t="s">
        <v>36</v>
      </c>
      <c r="G260" s="28" t="s">
        <v>619</v>
      </c>
      <c r="H260" s="29" t="s">
        <v>620</v>
      </c>
      <c r="I260" s="29">
        <v>2027</v>
      </c>
      <c r="J260" s="29">
        <v>2027</v>
      </c>
      <c r="K260" s="12">
        <f t="shared" si="10"/>
        <v>3977.5734226116388</v>
      </c>
      <c r="L260" s="12">
        <f t="shared" si="12"/>
        <v>0</v>
      </c>
      <c r="M260" s="61">
        <v>0</v>
      </c>
      <c r="N260" s="61">
        <v>0</v>
      </c>
      <c r="O260" s="59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3977.5734226116388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5">
        <f t="shared" si="11"/>
        <v>3977.5734226116388</v>
      </c>
      <c r="AF260" s="12">
        <v>0</v>
      </c>
    </row>
    <row r="261" spans="1:32" s="9" customFormat="1" ht="150">
      <c r="A261" s="10" t="s">
        <v>1214</v>
      </c>
      <c r="B261" s="11" t="s">
        <v>623</v>
      </c>
      <c r="C261" s="11" t="s">
        <v>13</v>
      </c>
      <c r="D261" s="27" t="s">
        <v>624</v>
      </c>
      <c r="E261" s="11" t="s">
        <v>18</v>
      </c>
      <c r="F261" s="11" t="s">
        <v>36</v>
      </c>
      <c r="G261" s="28" t="s">
        <v>641</v>
      </c>
      <c r="H261" s="29" t="s">
        <v>642</v>
      </c>
      <c r="I261" s="29">
        <v>2027</v>
      </c>
      <c r="J261" s="29">
        <v>2027</v>
      </c>
      <c r="K261" s="12">
        <f t="shared" si="10"/>
        <v>3302.705810141224</v>
      </c>
      <c r="L261" s="12">
        <f t="shared" si="12"/>
        <v>0</v>
      </c>
      <c r="M261" s="61">
        <v>0</v>
      </c>
      <c r="N261" s="61">
        <v>0</v>
      </c>
      <c r="O261" s="59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3302.705810141224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5">
        <f t="shared" si="11"/>
        <v>3302.705810141224</v>
      </c>
      <c r="AF261" s="12">
        <v>0</v>
      </c>
    </row>
    <row r="262" spans="1:32" s="9" customFormat="1" ht="150">
      <c r="A262" s="10" t="s">
        <v>1215</v>
      </c>
      <c r="B262" s="11" t="s">
        <v>625</v>
      </c>
      <c r="C262" s="11" t="s">
        <v>13</v>
      </c>
      <c r="D262" s="27" t="s">
        <v>626</v>
      </c>
      <c r="E262" s="11" t="s">
        <v>18</v>
      </c>
      <c r="F262" s="11" t="s">
        <v>36</v>
      </c>
      <c r="G262" s="28" t="s">
        <v>643</v>
      </c>
      <c r="H262" s="29" t="s">
        <v>644</v>
      </c>
      <c r="I262" s="29">
        <v>2027</v>
      </c>
      <c r="J262" s="29">
        <v>2027</v>
      </c>
      <c r="K262" s="12">
        <f t="shared" ref="K262:K321" si="13">AE262</f>
        <v>12967.942061145703</v>
      </c>
      <c r="L262" s="12">
        <f t="shared" si="12"/>
        <v>0</v>
      </c>
      <c r="M262" s="61">
        <v>0</v>
      </c>
      <c r="N262" s="61">
        <v>0</v>
      </c>
      <c r="O262" s="59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12967.942061145703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5">
        <f t="shared" ref="AE262:AE321" si="14">SUM(M262:AD262)</f>
        <v>12967.942061145703</v>
      </c>
      <c r="AF262" s="12">
        <v>0</v>
      </c>
    </row>
    <row r="263" spans="1:32" s="9" customFormat="1" ht="150">
      <c r="A263" s="10" t="s">
        <v>1216</v>
      </c>
      <c r="B263" s="11" t="s">
        <v>628</v>
      </c>
      <c r="C263" s="11" t="s">
        <v>13</v>
      </c>
      <c r="D263" s="27" t="s">
        <v>627</v>
      </c>
      <c r="E263" s="11" t="s">
        <v>18</v>
      </c>
      <c r="F263" s="11" t="s">
        <v>36</v>
      </c>
      <c r="G263" s="11" t="s">
        <v>645</v>
      </c>
      <c r="H263" s="11" t="s">
        <v>646</v>
      </c>
      <c r="I263" s="29">
        <v>2027</v>
      </c>
      <c r="J263" s="29">
        <v>2027</v>
      </c>
      <c r="K263" s="12">
        <f t="shared" si="13"/>
        <v>6161.5287420441209</v>
      </c>
      <c r="L263" s="12">
        <f t="shared" si="12"/>
        <v>0</v>
      </c>
      <c r="M263" s="61">
        <v>0</v>
      </c>
      <c r="N263" s="61">
        <v>0</v>
      </c>
      <c r="O263" s="59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6161.5287420441209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5">
        <f t="shared" si="14"/>
        <v>6161.5287420441209</v>
      </c>
      <c r="AF263" s="12">
        <v>0</v>
      </c>
    </row>
    <row r="264" spans="1:32" s="9" customFormat="1" ht="180">
      <c r="A264" s="10" t="s">
        <v>1217</v>
      </c>
      <c r="B264" s="11" t="s">
        <v>630</v>
      </c>
      <c r="C264" s="11" t="s">
        <v>13</v>
      </c>
      <c r="D264" s="22" t="s">
        <v>629</v>
      </c>
      <c r="E264" s="11" t="s">
        <v>18</v>
      </c>
      <c r="F264" s="11" t="s">
        <v>36</v>
      </c>
      <c r="G264" s="11" t="s">
        <v>647</v>
      </c>
      <c r="H264" s="11" t="s">
        <v>648</v>
      </c>
      <c r="I264" s="29">
        <v>2027</v>
      </c>
      <c r="J264" s="29">
        <v>2027</v>
      </c>
      <c r="K264" s="12">
        <f t="shared" si="13"/>
        <v>66747.287146630944</v>
      </c>
      <c r="L264" s="12">
        <f t="shared" si="12"/>
        <v>0</v>
      </c>
      <c r="M264" s="61">
        <v>0</v>
      </c>
      <c r="N264" s="61">
        <v>0</v>
      </c>
      <c r="O264" s="59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66747.287146630944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5">
        <f t="shared" si="14"/>
        <v>66747.287146630944</v>
      </c>
      <c r="AF264" s="12">
        <v>0</v>
      </c>
    </row>
    <row r="265" spans="1:32" s="9" customFormat="1" ht="150">
      <c r="A265" s="10" t="s">
        <v>1218</v>
      </c>
      <c r="B265" s="11" t="s">
        <v>640</v>
      </c>
      <c r="C265" s="11" t="s">
        <v>13</v>
      </c>
      <c r="D265" s="10" t="s">
        <v>631</v>
      </c>
      <c r="E265" s="11" t="s">
        <v>18</v>
      </c>
      <c r="F265" s="11" t="s">
        <v>36</v>
      </c>
      <c r="G265" s="11" t="s">
        <v>649</v>
      </c>
      <c r="H265" s="11" t="s">
        <v>650</v>
      </c>
      <c r="I265" s="29">
        <v>2027</v>
      </c>
      <c r="J265" s="29">
        <v>2027</v>
      </c>
      <c r="K265" s="12">
        <f t="shared" si="13"/>
        <v>11511.006407612109</v>
      </c>
      <c r="L265" s="12">
        <f t="shared" si="12"/>
        <v>0</v>
      </c>
      <c r="M265" s="61">
        <v>0</v>
      </c>
      <c r="N265" s="61">
        <v>0</v>
      </c>
      <c r="O265" s="59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11511.006407612109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5">
        <f t="shared" si="14"/>
        <v>11511.006407612109</v>
      </c>
      <c r="AF265" s="12">
        <v>0</v>
      </c>
    </row>
    <row r="266" spans="1:32" s="9" customFormat="1" ht="150">
      <c r="A266" s="10" t="s">
        <v>1219</v>
      </c>
      <c r="B266" s="11" t="s">
        <v>658</v>
      </c>
      <c r="C266" s="11" t="s">
        <v>13</v>
      </c>
      <c r="D266" s="10" t="s">
        <v>657</v>
      </c>
      <c r="E266" s="11" t="s">
        <v>18</v>
      </c>
      <c r="F266" s="11" t="s">
        <v>36</v>
      </c>
      <c r="G266" s="28" t="s">
        <v>651</v>
      </c>
      <c r="H266" s="29" t="s">
        <v>652</v>
      </c>
      <c r="I266" s="29">
        <v>2027</v>
      </c>
      <c r="J266" s="29">
        <v>2027</v>
      </c>
      <c r="K266" s="12">
        <f t="shared" si="13"/>
        <v>1087.2673064843934</v>
      </c>
      <c r="L266" s="12">
        <f t="shared" si="12"/>
        <v>0</v>
      </c>
      <c r="M266" s="61">
        <v>0</v>
      </c>
      <c r="N266" s="61">
        <v>0</v>
      </c>
      <c r="O266" s="59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1087.2673064843934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5">
        <f t="shared" si="14"/>
        <v>1087.2673064843934</v>
      </c>
      <c r="AF266" s="12">
        <v>0</v>
      </c>
    </row>
    <row r="267" spans="1:32" s="9" customFormat="1" ht="150">
      <c r="A267" s="10" t="s">
        <v>1220</v>
      </c>
      <c r="B267" s="11" t="s">
        <v>639</v>
      </c>
      <c r="C267" s="11" t="s">
        <v>13</v>
      </c>
      <c r="D267" s="10" t="s">
        <v>632</v>
      </c>
      <c r="E267" s="11" t="s">
        <v>18</v>
      </c>
      <c r="F267" s="11" t="s">
        <v>36</v>
      </c>
      <c r="G267" s="11" t="s">
        <v>653</v>
      </c>
      <c r="H267" s="11" t="s">
        <v>654</v>
      </c>
      <c r="I267" s="29">
        <v>2027</v>
      </c>
      <c r="J267" s="29">
        <v>2027</v>
      </c>
      <c r="K267" s="12">
        <f t="shared" si="13"/>
        <v>16696.871140959272</v>
      </c>
      <c r="L267" s="12">
        <f t="shared" si="12"/>
        <v>0</v>
      </c>
      <c r="M267" s="61">
        <v>0</v>
      </c>
      <c r="N267" s="61">
        <v>0</v>
      </c>
      <c r="O267" s="59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16696.871140959272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5">
        <f t="shared" si="14"/>
        <v>16696.871140959272</v>
      </c>
      <c r="AF267" s="12">
        <v>0</v>
      </c>
    </row>
    <row r="268" spans="1:32" s="9" customFormat="1" ht="150">
      <c r="A268" s="10" t="s">
        <v>1221</v>
      </c>
      <c r="B268" s="11" t="s">
        <v>638</v>
      </c>
      <c r="C268" s="11" t="s">
        <v>13</v>
      </c>
      <c r="D268" s="10" t="s">
        <v>633</v>
      </c>
      <c r="E268" s="11" t="s">
        <v>18</v>
      </c>
      <c r="F268" s="11" t="s">
        <v>36</v>
      </c>
      <c r="G268" s="28" t="s">
        <v>655</v>
      </c>
      <c r="H268" s="29" t="s">
        <v>656</v>
      </c>
      <c r="I268" s="29">
        <v>2027</v>
      </c>
      <c r="J268" s="29">
        <v>2027</v>
      </c>
      <c r="K268" s="12">
        <f t="shared" si="13"/>
        <v>2467.1104525147466</v>
      </c>
      <c r="L268" s="12">
        <f t="shared" si="12"/>
        <v>0</v>
      </c>
      <c r="M268" s="61">
        <v>0</v>
      </c>
      <c r="N268" s="61">
        <v>0</v>
      </c>
      <c r="O268" s="59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2467.1104525147466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5">
        <f t="shared" si="14"/>
        <v>2467.1104525147466</v>
      </c>
      <c r="AF268" s="12">
        <v>0</v>
      </c>
    </row>
    <row r="269" spans="1:32" s="9" customFormat="1" ht="150">
      <c r="A269" s="10" t="s">
        <v>1222</v>
      </c>
      <c r="B269" s="11" t="s">
        <v>637</v>
      </c>
      <c r="C269" s="11" t="s">
        <v>13</v>
      </c>
      <c r="D269" s="10" t="s">
        <v>634</v>
      </c>
      <c r="E269" s="11" t="s">
        <v>18</v>
      </c>
      <c r="F269" s="11" t="s">
        <v>36</v>
      </c>
      <c r="G269" s="28" t="s">
        <v>369</v>
      </c>
      <c r="H269" s="29" t="s">
        <v>370</v>
      </c>
      <c r="I269" s="29">
        <v>2027</v>
      </c>
      <c r="J269" s="29">
        <v>2027</v>
      </c>
      <c r="K269" s="12">
        <f t="shared" si="13"/>
        <v>2226.3701136966206</v>
      </c>
      <c r="L269" s="12">
        <f t="shared" si="12"/>
        <v>0</v>
      </c>
      <c r="M269" s="61">
        <v>0</v>
      </c>
      <c r="N269" s="61">
        <v>0</v>
      </c>
      <c r="O269" s="59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2226.3701136966206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5">
        <f t="shared" si="14"/>
        <v>2226.3701136966206</v>
      </c>
      <c r="AF269" s="12">
        <v>0</v>
      </c>
    </row>
    <row r="270" spans="1:32" s="9" customFormat="1" ht="150">
      <c r="A270" s="10" t="s">
        <v>1223</v>
      </c>
      <c r="B270" s="11" t="s">
        <v>636</v>
      </c>
      <c r="C270" s="11" t="s">
        <v>13</v>
      </c>
      <c r="D270" s="11" t="s">
        <v>635</v>
      </c>
      <c r="E270" s="11" t="s">
        <v>18</v>
      </c>
      <c r="F270" s="11" t="s">
        <v>36</v>
      </c>
      <c r="G270" s="11" t="s">
        <v>659</v>
      </c>
      <c r="H270" s="11" t="s">
        <v>660</v>
      </c>
      <c r="I270" s="29">
        <v>2027</v>
      </c>
      <c r="J270" s="29">
        <v>2027</v>
      </c>
      <c r="K270" s="12">
        <f t="shared" si="13"/>
        <v>1480.0453890458871</v>
      </c>
      <c r="L270" s="12">
        <f t="shared" si="12"/>
        <v>0</v>
      </c>
      <c r="M270" s="61">
        <v>0</v>
      </c>
      <c r="N270" s="61">
        <v>0</v>
      </c>
      <c r="O270" s="59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f>1075.78490373092+404.260485314967</f>
        <v>1480.0453890458871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5">
        <f t="shared" si="14"/>
        <v>1480.0453890458871</v>
      </c>
      <c r="AF270" s="12">
        <v>0</v>
      </c>
    </row>
    <row r="271" spans="1:32" s="9" customFormat="1" ht="285">
      <c r="A271" s="10" t="s">
        <v>1224</v>
      </c>
      <c r="B271" s="11" t="s">
        <v>661</v>
      </c>
      <c r="C271" s="11" t="s">
        <v>13</v>
      </c>
      <c r="D271" s="22" t="s">
        <v>662</v>
      </c>
      <c r="E271" s="11" t="s">
        <v>18</v>
      </c>
      <c r="F271" s="11" t="s">
        <v>36</v>
      </c>
      <c r="G271" s="11" t="s">
        <v>663</v>
      </c>
      <c r="H271" s="11" t="s">
        <v>664</v>
      </c>
      <c r="I271" s="29">
        <v>2028</v>
      </c>
      <c r="J271" s="29">
        <v>2028</v>
      </c>
      <c r="K271" s="12">
        <f t="shared" si="13"/>
        <v>68300.43068605852</v>
      </c>
      <c r="L271" s="12">
        <f t="shared" si="12"/>
        <v>0</v>
      </c>
      <c r="M271" s="61">
        <v>0</v>
      </c>
      <c r="N271" s="61">
        <v>0</v>
      </c>
      <c r="O271" s="59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68300.43068605852</v>
      </c>
      <c r="AA271" s="13">
        <v>0</v>
      </c>
      <c r="AB271" s="13">
        <v>0</v>
      </c>
      <c r="AC271" s="13">
        <v>0</v>
      </c>
      <c r="AD271" s="13">
        <v>0</v>
      </c>
      <c r="AE271" s="15">
        <f t="shared" si="14"/>
        <v>68300.43068605852</v>
      </c>
      <c r="AF271" s="12">
        <v>0</v>
      </c>
    </row>
    <row r="272" spans="1:32" s="9" customFormat="1" ht="150">
      <c r="A272" s="10" t="s">
        <v>1225</v>
      </c>
      <c r="B272" s="11" t="s">
        <v>666</v>
      </c>
      <c r="C272" s="11" t="s">
        <v>13</v>
      </c>
      <c r="D272" s="22" t="s">
        <v>665</v>
      </c>
      <c r="E272" s="11" t="s">
        <v>18</v>
      </c>
      <c r="F272" s="11" t="s">
        <v>36</v>
      </c>
      <c r="G272" s="11" t="s">
        <v>667</v>
      </c>
      <c r="H272" s="11" t="s">
        <v>668</v>
      </c>
      <c r="I272" s="29">
        <v>2028</v>
      </c>
      <c r="J272" s="29">
        <v>2028</v>
      </c>
      <c r="K272" s="12">
        <f t="shared" si="13"/>
        <v>19873.87725887934</v>
      </c>
      <c r="L272" s="12">
        <f t="shared" si="12"/>
        <v>0</v>
      </c>
      <c r="M272" s="61">
        <v>0</v>
      </c>
      <c r="N272" s="61">
        <v>0</v>
      </c>
      <c r="O272" s="59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19873.87725887934</v>
      </c>
      <c r="AA272" s="13">
        <v>0</v>
      </c>
      <c r="AB272" s="13">
        <v>0</v>
      </c>
      <c r="AC272" s="13">
        <v>0</v>
      </c>
      <c r="AD272" s="13">
        <v>0</v>
      </c>
      <c r="AE272" s="15">
        <f t="shared" si="14"/>
        <v>19873.87725887934</v>
      </c>
      <c r="AF272" s="12">
        <v>0</v>
      </c>
    </row>
    <row r="273" spans="1:32" s="9" customFormat="1" ht="150">
      <c r="A273" s="10" t="s">
        <v>1407</v>
      </c>
      <c r="B273" s="11" t="s">
        <v>669</v>
      </c>
      <c r="C273" s="11" t="s">
        <v>13</v>
      </c>
      <c r="D273" s="10" t="s">
        <v>670</v>
      </c>
      <c r="E273" s="11" t="s">
        <v>18</v>
      </c>
      <c r="F273" s="11" t="s">
        <v>36</v>
      </c>
      <c r="G273" s="28" t="s">
        <v>673</v>
      </c>
      <c r="H273" s="29" t="s">
        <v>674</v>
      </c>
      <c r="I273" s="29">
        <v>2028</v>
      </c>
      <c r="J273" s="29">
        <v>2028</v>
      </c>
      <c r="K273" s="12">
        <f t="shared" si="13"/>
        <v>7459.0215690831983</v>
      </c>
      <c r="L273" s="12">
        <f t="shared" si="12"/>
        <v>0</v>
      </c>
      <c r="M273" s="61">
        <v>0</v>
      </c>
      <c r="N273" s="61">
        <v>0</v>
      </c>
      <c r="O273" s="59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7459.0215690831983</v>
      </c>
      <c r="AA273" s="13">
        <v>0</v>
      </c>
      <c r="AB273" s="13">
        <v>0</v>
      </c>
      <c r="AC273" s="13">
        <v>0</v>
      </c>
      <c r="AD273" s="13">
        <v>0</v>
      </c>
      <c r="AE273" s="15">
        <f t="shared" si="14"/>
        <v>7459.0215690831983</v>
      </c>
      <c r="AF273" s="12">
        <v>0</v>
      </c>
    </row>
    <row r="274" spans="1:32" s="9" customFormat="1" ht="150">
      <c r="A274" s="10" t="s">
        <v>1408</v>
      </c>
      <c r="B274" s="11" t="s">
        <v>679</v>
      </c>
      <c r="C274" s="11" t="s">
        <v>13</v>
      </c>
      <c r="D274" s="10" t="s">
        <v>671</v>
      </c>
      <c r="E274" s="11" t="s">
        <v>18</v>
      </c>
      <c r="F274" s="11" t="s">
        <v>36</v>
      </c>
      <c r="G274" s="28" t="s">
        <v>675</v>
      </c>
      <c r="H274" s="29" t="s">
        <v>676</v>
      </c>
      <c r="I274" s="29">
        <v>2028</v>
      </c>
      <c r="J274" s="29">
        <v>2028</v>
      </c>
      <c r="K274" s="12">
        <f t="shared" si="13"/>
        <v>2893.19764049896</v>
      </c>
      <c r="L274" s="12">
        <f t="shared" si="12"/>
        <v>0</v>
      </c>
      <c r="M274" s="61">
        <v>0</v>
      </c>
      <c r="N274" s="61">
        <v>0</v>
      </c>
      <c r="O274" s="59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2893.19764049896</v>
      </c>
      <c r="AA274" s="13">
        <v>0</v>
      </c>
      <c r="AB274" s="13">
        <v>0</v>
      </c>
      <c r="AC274" s="13">
        <v>0</v>
      </c>
      <c r="AD274" s="13">
        <v>0</v>
      </c>
      <c r="AE274" s="15">
        <f t="shared" si="14"/>
        <v>2893.19764049896</v>
      </c>
      <c r="AF274" s="12">
        <v>0</v>
      </c>
    </row>
    <row r="275" spans="1:32" s="9" customFormat="1" ht="150">
      <c r="A275" s="10" t="s">
        <v>1409</v>
      </c>
      <c r="B275" s="11" t="s">
        <v>680</v>
      </c>
      <c r="C275" s="11" t="s">
        <v>13</v>
      </c>
      <c r="D275" s="10" t="s">
        <v>672</v>
      </c>
      <c r="E275" s="11" t="s">
        <v>18</v>
      </c>
      <c r="F275" s="11" t="s">
        <v>36</v>
      </c>
      <c r="G275" s="28" t="s">
        <v>677</v>
      </c>
      <c r="H275" s="29" t="s">
        <v>678</v>
      </c>
      <c r="I275" s="29">
        <v>2028</v>
      </c>
      <c r="J275" s="29">
        <v>2028</v>
      </c>
      <c r="K275" s="12">
        <f t="shared" si="13"/>
        <v>2153.7704328676509</v>
      </c>
      <c r="L275" s="12">
        <f t="shared" si="12"/>
        <v>0</v>
      </c>
      <c r="M275" s="61">
        <v>0</v>
      </c>
      <c r="N275" s="61">
        <v>0</v>
      </c>
      <c r="O275" s="59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2153.7704328676509</v>
      </c>
      <c r="AA275" s="13">
        <v>0</v>
      </c>
      <c r="AB275" s="13">
        <v>0</v>
      </c>
      <c r="AC275" s="13">
        <v>0</v>
      </c>
      <c r="AD275" s="13">
        <v>0</v>
      </c>
      <c r="AE275" s="15">
        <f t="shared" si="14"/>
        <v>2153.7704328676509</v>
      </c>
      <c r="AF275" s="12">
        <v>0</v>
      </c>
    </row>
    <row r="276" spans="1:32" s="9" customFormat="1" ht="150">
      <c r="A276" s="10" t="s">
        <v>1410</v>
      </c>
      <c r="B276" s="11" t="s">
        <v>682</v>
      </c>
      <c r="C276" s="11" t="s">
        <v>13</v>
      </c>
      <c r="D276" s="22" t="s">
        <v>681</v>
      </c>
      <c r="E276" s="11" t="s">
        <v>18</v>
      </c>
      <c r="F276" s="11" t="s">
        <v>36</v>
      </c>
      <c r="G276" s="11" t="s">
        <v>683</v>
      </c>
      <c r="H276" s="11" t="s">
        <v>684</v>
      </c>
      <c r="I276" s="29">
        <v>2028</v>
      </c>
      <c r="J276" s="29">
        <v>2028</v>
      </c>
      <c r="K276" s="12">
        <f t="shared" si="13"/>
        <v>30319.702412612332</v>
      </c>
      <c r="L276" s="12">
        <f t="shared" si="12"/>
        <v>0</v>
      </c>
      <c r="M276" s="61">
        <v>0</v>
      </c>
      <c r="N276" s="61">
        <v>0</v>
      </c>
      <c r="O276" s="59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30319.702412612332</v>
      </c>
      <c r="AA276" s="13">
        <v>0</v>
      </c>
      <c r="AB276" s="13">
        <v>0</v>
      </c>
      <c r="AC276" s="13">
        <v>0</v>
      </c>
      <c r="AD276" s="13">
        <v>0</v>
      </c>
      <c r="AE276" s="15">
        <f t="shared" si="14"/>
        <v>30319.702412612332</v>
      </c>
      <c r="AF276" s="12">
        <v>0</v>
      </c>
    </row>
    <row r="277" spans="1:32" s="9" customFormat="1" ht="150">
      <c r="A277" s="10" t="s">
        <v>1411</v>
      </c>
      <c r="B277" s="11" t="s">
        <v>685</v>
      </c>
      <c r="C277" s="11" t="s">
        <v>13</v>
      </c>
      <c r="D277" s="10" t="s">
        <v>686</v>
      </c>
      <c r="E277" s="11" t="s">
        <v>18</v>
      </c>
      <c r="F277" s="11" t="s">
        <v>36</v>
      </c>
      <c r="G277" s="11" t="s">
        <v>687</v>
      </c>
      <c r="H277" s="11" t="s">
        <v>688</v>
      </c>
      <c r="I277" s="29">
        <v>2028</v>
      </c>
      <c r="J277" s="29">
        <v>2028</v>
      </c>
      <c r="K277" s="12">
        <f t="shared" si="13"/>
        <v>20289.934750405431</v>
      </c>
      <c r="L277" s="12">
        <f t="shared" si="12"/>
        <v>0</v>
      </c>
      <c r="M277" s="61">
        <v>0</v>
      </c>
      <c r="N277" s="61">
        <v>0</v>
      </c>
      <c r="O277" s="59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20289.934750405431</v>
      </c>
      <c r="AA277" s="13">
        <v>0</v>
      </c>
      <c r="AB277" s="13">
        <v>0</v>
      </c>
      <c r="AC277" s="13">
        <v>0</v>
      </c>
      <c r="AD277" s="13">
        <v>0</v>
      </c>
      <c r="AE277" s="15">
        <f t="shared" si="14"/>
        <v>20289.934750405431</v>
      </c>
      <c r="AF277" s="12">
        <v>0</v>
      </c>
    </row>
    <row r="278" spans="1:32" s="9" customFormat="1" ht="150">
      <c r="A278" s="10" t="s">
        <v>1412</v>
      </c>
      <c r="B278" s="11" t="s">
        <v>689</v>
      </c>
      <c r="C278" s="11" t="s">
        <v>13</v>
      </c>
      <c r="D278" s="22" t="s">
        <v>690</v>
      </c>
      <c r="E278" s="11" t="s">
        <v>18</v>
      </c>
      <c r="F278" s="11" t="s">
        <v>36</v>
      </c>
      <c r="G278" s="11" t="s">
        <v>691</v>
      </c>
      <c r="H278" s="11" t="s">
        <v>692</v>
      </c>
      <c r="I278" s="29">
        <v>2028</v>
      </c>
      <c r="J278" s="29">
        <v>2028</v>
      </c>
      <c r="K278" s="12">
        <f t="shared" si="13"/>
        <v>31514.716510746002</v>
      </c>
      <c r="L278" s="12">
        <f t="shared" si="12"/>
        <v>0</v>
      </c>
      <c r="M278" s="61">
        <v>0</v>
      </c>
      <c r="N278" s="61">
        <v>0</v>
      </c>
      <c r="O278" s="59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31514.716510746002</v>
      </c>
      <c r="AA278" s="13">
        <v>0</v>
      </c>
      <c r="AB278" s="13">
        <v>0</v>
      </c>
      <c r="AC278" s="13">
        <v>0</v>
      </c>
      <c r="AD278" s="13">
        <v>0</v>
      </c>
      <c r="AE278" s="15">
        <f t="shared" si="14"/>
        <v>31514.716510746002</v>
      </c>
      <c r="AF278" s="12">
        <v>0</v>
      </c>
    </row>
    <row r="279" spans="1:32" s="9" customFormat="1" ht="150">
      <c r="A279" s="10" t="s">
        <v>1413</v>
      </c>
      <c r="B279" s="11" t="s">
        <v>696</v>
      </c>
      <c r="C279" s="11" t="s">
        <v>13</v>
      </c>
      <c r="D279" s="27" t="s">
        <v>693</v>
      </c>
      <c r="E279" s="11" t="s">
        <v>18</v>
      </c>
      <c r="F279" s="11" t="s">
        <v>36</v>
      </c>
      <c r="G279" s="11" t="s">
        <v>694</v>
      </c>
      <c r="H279" s="11" t="s">
        <v>695</v>
      </c>
      <c r="I279" s="29">
        <v>2028</v>
      </c>
      <c r="J279" s="29">
        <v>2028</v>
      </c>
      <c r="K279" s="12">
        <f t="shared" si="13"/>
        <v>6962.175595429514</v>
      </c>
      <c r="L279" s="12">
        <f t="shared" si="12"/>
        <v>0</v>
      </c>
      <c r="M279" s="61">
        <v>0</v>
      </c>
      <c r="N279" s="61">
        <v>0</v>
      </c>
      <c r="O279" s="59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6962.175595429514</v>
      </c>
      <c r="AA279" s="13">
        <v>0</v>
      </c>
      <c r="AB279" s="13">
        <v>0</v>
      </c>
      <c r="AC279" s="13">
        <v>0</v>
      </c>
      <c r="AD279" s="13">
        <v>0</v>
      </c>
      <c r="AE279" s="15">
        <f t="shared" si="14"/>
        <v>6962.175595429514</v>
      </c>
      <c r="AF279" s="12">
        <v>0</v>
      </c>
    </row>
    <row r="280" spans="1:32" s="9" customFormat="1" ht="180">
      <c r="A280" s="10" t="s">
        <v>1414</v>
      </c>
      <c r="B280" s="11" t="s">
        <v>697</v>
      </c>
      <c r="C280" s="11" t="s">
        <v>13</v>
      </c>
      <c r="D280" s="22" t="s">
        <v>698</v>
      </c>
      <c r="E280" s="11" t="s">
        <v>18</v>
      </c>
      <c r="F280" s="11" t="s">
        <v>36</v>
      </c>
      <c r="G280" s="11" t="s">
        <v>699</v>
      </c>
      <c r="H280" s="11" t="s">
        <v>700</v>
      </c>
      <c r="I280" s="29">
        <v>2028</v>
      </c>
      <c r="J280" s="29">
        <v>2028</v>
      </c>
      <c r="K280" s="12">
        <f t="shared" si="13"/>
        <v>64366.881900214983</v>
      </c>
      <c r="L280" s="12">
        <f t="shared" si="12"/>
        <v>0</v>
      </c>
      <c r="M280" s="61">
        <v>0</v>
      </c>
      <c r="N280" s="61">
        <v>0</v>
      </c>
      <c r="O280" s="59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f>63891.7689159037+475.112984311277</f>
        <v>64366.881900214983</v>
      </c>
      <c r="AA280" s="13">
        <v>0</v>
      </c>
      <c r="AB280" s="13">
        <v>0</v>
      </c>
      <c r="AC280" s="13">
        <v>0</v>
      </c>
      <c r="AD280" s="13">
        <v>0</v>
      </c>
      <c r="AE280" s="15">
        <f t="shared" si="14"/>
        <v>64366.881900214983</v>
      </c>
      <c r="AF280" s="12">
        <v>0</v>
      </c>
    </row>
    <row r="281" spans="1:32" s="9" customFormat="1" ht="150">
      <c r="A281" s="10" t="s">
        <v>1415</v>
      </c>
      <c r="B281" s="11" t="s">
        <v>703</v>
      </c>
      <c r="C281" s="11" t="s">
        <v>13</v>
      </c>
      <c r="D281" s="10" t="s">
        <v>701</v>
      </c>
      <c r="E281" s="11" t="s">
        <v>18</v>
      </c>
      <c r="F281" s="11" t="s">
        <v>36</v>
      </c>
      <c r="G281" s="28" t="s">
        <v>321</v>
      </c>
      <c r="H281" s="29" t="s">
        <v>702</v>
      </c>
      <c r="I281" s="29">
        <v>2028</v>
      </c>
      <c r="J281" s="29">
        <v>2028</v>
      </c>
      <c r="K281" s="12">
        <f t="shared" si="13"/>
        <v>20904.973081012737</v>
      </c>
      <c r="L281" s="12">
        <f t="shared" si="12"/>
        <v>0</v>
      </c>
      <c r="M281" s="61">
        <v>0</v>
      </c>
      <c r="N281" s="61">
        <v>0</v>
      </c>
      <c r="O281" s="59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20904.973081012737</v>
      </c>
      <c r="AA281" s="13">
        <v>0</v>
      </c>
      <c r="AB281" s="13">
        <v>0</v>
      </c>
      <c r="AC281" s="13">
        <v>0</v>
      </c>
      <c r="AD281" s="13">
        <v>0</v>
      </c>
      <c r="AE281" s="15">
        <f t="shared" si="14"/>
        <v>20904.973081012737</v>
      </c>
      <c r="AF281" s="12">
        <v>0</v>
      </c>
    </row>
    <row r="282" spans="1:32" s="9" customFormat="1" ht="150">
      <c r="A282" s="10" t="s">
        <v>1416</v>
      </c>
      <c r="B282" s="11" t="s">
        <v>705</v>
      </c>
      <c r="C282" s="11" t="s">
        <v>13</v>
      </c>
      <c r="D282" s="10" t="s">
        <v>704</v>
      </c>
      <c r="E282" s="11" t="s">
        <v>18</v>
      </c>
      <c r="F282" s="11" t="s">
        <v>36</v>
      </c>
      <c r="G282" s="11" t="s">
        <v>706</v>
      </c>
      <c r="H282" s="11" t="s">
        <v>707</v>
      </c>
      <c r="I282" s="29">
        <v>2028</v>
      </c>
      <c r="J282" s="29">
        <v>2028</v>
      </c>
      <c r="K282" s="12">
        <f t="shared" si="13"/>
        <v>1961.3181621913177</v>
      </c>
      <c r="L282" s="12">
        <f t="shared" si="12"/>
        <v>0</v>
      </c>
      <c r="M282" s="61">
        <v>0</v>
      </c>
      <c r="N282" s="61">
        <v>0</v>
      </c>
      <c r="O282" s="59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1961.3181621913177</v>
      </c>
      <c r="AA282" s="13">
        <v>0</v>
      </c>
      <c r="AB282" s="13">
        <v>0</v>
      </c>
      <c r="AC282" s="13">
        <v>0</v>
      </c>
      <c r="AD282" s="13">
        <v>0</v>
      </c>
      <c r="AE282" s="15">
        <f t="shared" si="14"/>
        <v>1961.3181621913177</v>
      </c>
      <c r="AF282" s="12">
        <v>0</v>
      </c>
    </row>
    <row r="283" spans="1:32" s="9" customFormat="1" ht="355.5" customHeight="1">
      <c r="A283" s="10" t="s">
        <v>1417</v>
      </c>
      <c r="B283" s="11" t="s">
        <v>709</v>
      </c>
      <c r="C283" s="11" t="s">
        <v>13</v>
      </c>
      <c r="D283" s="11" t="s">
        <v>708</v>
      </c>
      <c r="E283" s="11" t="s">
        <v>18</v>
      </c>
      <c r="F283" s="11" t="s">
        <v>36</v>
      </c>
      <c r="G283" s="11" t="s">
        <v>710</v>
      </c>
      <c r="H283" s="11" t="s">
        <v>711</v>
      </c>
      <c r="I283" s="29">
        <v>2029</v>
      </c>
      <c r="J283" s="29">
        <v>2029</v>
      </c>
      <c r="K283" s="12">
        <f t="shared" si="13"/>
        <v>130999.99999999999</v>
      </c>
      <c r="L283" s="12">
        <f t="shared" si="12"/>
        <v>0</v>
      </c>
      <c r="M283" s="61">
        <v>0</v>
      </c>
      <c r="N283" s="61">
        <v>0</v>
      </c>
      <c r="O283" s="59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130999.99999999999</v>
      </c>
      <c r="AB283" s="13">
        <v>0</v>
      </c>
      <c r="AC283" s="13">
        <v>0</v>
      </c>
      <c r="AD283" s="13">
        <v>0</v>
      </c>
      <c r="AE283" s="15">
        <f t="shared" si="14"/>
        <v>130999.99999999999</v>
      </c>
      <c r="AF283" s="12">
        <v>0</v>
      </c>
    </row>
    <row r="284" spans="1:32" s="9" customFormat="1" ht="150">
      <c r="A284" s="10" t="s">
        <v>1993</v>
      </c>
      <c r="B284" s="11" t="s">
        <v>713</v>
      </c>
      <c r="C284" s="11" t="s">
        <v>13</v>
      </c>
      <c r="D284" s="10" t="s">
        <v>712</v>
      </c>
      <c r="E284" s="11" t="s">
        <v>18</v>
      </c>
      <c r="F284" s="11" t="s">
        <v>36</v>
      </c>
      <c r="G284" s="11" t="s">
        <v>714</v>
      </c>
      <c r="H284" s="11" t="s">
        <v>715</v>
      </c>
      <c r="I284" s="29">
        <v>2029</v>
      </c>
      <c r="J284" s="29">
        <v>2029</v>
      </c>
      <c r="K284" s="12">
        <f t="shared" si="13"/>
        <v>18366.39403812867</v>
      </c>
      <c r="L284" s="12">
        <f t="shared" si="12"/>
        <v>0</v>
      </c>
      <c r="M284" s="61">
        <v>0</v>
      </c>
      <c r="N284" s="61">
        <v>0</v>
      </c>
      <c r="O284" s="59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18366.39403812867</v>
      </c>
      <c r="AB284" s="13">
        <v>0</v>
      </c>
      <c r="AC284" s="13">
        <v>0</v>
      </c>
      <c r="AD284" s="13">
        <v>0</v>
      </c>
      <c r="AE284" s="15">
        <f t="shared" si="14"/>
        <v>18366.39403812867</v>
      </c>
      <c r="AF284" s="12">
        <v>0</v>
      </c>
    </row>
    <row r="285" spans="1:32" s="9" customFormat="1" ht="150">
      <c r="A285" s="10" t="s">
        <v>1994</v>
      </c>
      <c r="B285" s="11" t="s">
        <v>717</v>
      </c>
      <c r="C285" s="11" t="s">
        <v>13</v>
      </c>
      <c r="D285" s="10" t="s">
        <v>716</v>
      </c>
      <c r="E285" s="11" t="s">
        <v>18</v>
      </c>
      <c r="F285" s="11" t="s">
        <v>36</v>
      </c>
      <c r="G285" s="28" t="s">
        <v>718</v>
      </c>
      <c r="H285" s="29" t="s">
        <v>719</v>
      </c>
      <c r="I285" s="29">
        <v>2029</v>
      </c>
      <c r="J285" s="29">
        <v>2029</v>
      </c>
      <c r="K285" s="12">
        <f t="shared" si="13"/>
        <v>6457.7041944085413</v>
      </c>
      <c r="L285" s="12">
        <f t="shared" si="12"/>
        <v>0</v>
      </c>
      <c r="M285" s="61">
        <v>0</v>
      </c>
      <c r="N285" s="61">
        <v>0</v>
      </c>
      <c r="O285" s="59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6457.7041944085413</v>
      </c>
      <c r="AB285" s="13">
        <v>0</v>
      </c>
      <c r="AC285" s="13">
        <v>0</v>
      </c>
      <c r="AD285" s="13">
        <v>0</v>
      </c>
      <c r="AE285" s="15">
        <f t="shared" si="14"/>
        <v>6457.7041944085413</v>
      </c>
      <c r="AF285" s="12">
        <v>0</v>
      </c>
    </row>
    <row r="286" spans="1:32" s="9" customFormat="1" ht="150">
      <c r="A286" s="10" t="s">
        <v>1995</v>
      </c>
      <c r="B286" s="11" t="s">
        <v>721</v>
      </c>
      <c r="C286" s="11" t="s">
        <v>13</v>
      </c>
      <c r="D286" s="11" t="s">
        <v>720</v>
      </c>
      <c r="E286" s="11" t="s">
        <v>18</v>
      </c>
      <c r="F286" s="11" t="s">
        <v>36</v>
      </c>
      <c r="G286" s="11" t="s">
        <v>722</v>
      </c>
      <c r="H286" s="11" t="s">
        <v>723</v>
      </c>
      <c r="I286" s="29">
        <v>2029</v>
      </c>
      <c r="J286" s="29">
        <v>2029</v>
      </c>
      <c r="K286" s="12">
        <f t="shared" si="13"/>
        <v>10474.209671649518</v>
      </c>
      <c r="L286" s="12">
        <f t="shared" si="12"/>
        <v>0</v>
      </c>
      <c r="M286" s="61">
        <v>0</v>
      </c>
      <c r="N286" s="61">
        <v>0</v>
      </c>
      <c r="O286" s="59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10474.209671649518</v>
      </c>
      <c r="AB286" s="13">
        <v>0</v>
      </c>
      <c r="AC286" s="13">
        <v>0</v>
      </c>
      <c r="AD286" s="13">
        <v>0</v>
      </c>
      <c r="AE286" s="15">
        <f t="shared" si="14"/>
        <v>10474.209671649518</v>
      </c>
      <c r="AF286" s="12">
        <v>0</v>
      </c>
    </row>
    <row r="287" spans="1:32" s="9" customFormat="1" ht="150">
      <c r="A287" s="10" t="s">
        <v>1996</v>
      </c>
      <c r="B287" s="11" t="s">
        <v>724</v>
      </c>
      <c r="C287" s="11" t="s">
        <v>13</v>
      </c>
      <c r="D287" s="10" t="s">
        <v>725</v>
      </c>
      <c r="E287" s="11" t="s">
        <v>18</v>
      </c>
      <c r="F287" s="11" t="s">
        <v>36</v>
      </c>
      <c r="G287" s="11" t="s">
        <v>726</v>
      </c>
      <c r="H287" s="11" t="s">
        <v>727</v>
      </c>
      <c r="I287" s="29">
        <v>2029</v>
      </c>
      <c r="J287" s="29">
        <v>2029</v>
      </c>
      <c r="K287" s="12">
        <f t="shared" si="13"/>
        <v>32142.093052749795</v>
      </c>
      <c r="L287" s="12">
        <f t="shared" si="12"/>
        <v>0</v>
      </c>
      <c r="M287" s="61">
        <v>0</v>
      </c>
      <c r="N287" s="61">
        <v>0</v>
      </c>
      <c r="O287" s="59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32142.093052749795</v>
      </c>
      <c r="AB287" s="13">
        <v>0</v>
      </c>
      <c r="AC287" s="13">
        <v>0</v>
      </c>
      <c r="AD287" s="13">
        <v>0</v>
      </c>
      <c r="AE287" s="15">
        <f t="shared" si="14"/>
        <v>32142.093052749795</v>
      </c>
      <c r="AF287" s="12">
        <v>0</v>
      </c>
    </row>
    <row r="288" spans="1:32" s="9" customFormat="1" ht="150">
      <c r="A288" s="10" t="s">
        <v>1997</v>
      </c>
      <c r="B288" s="11" t="s">
        <v>731</v>
      </c>
      <c r="C288" s="11" t="s">
        <v>13</v>
      </c>
      <c r="D288" s="11" t="s">
        <v>730</v>
      </c>
      <c r="E288" s="11" t="s">
        <v>18</v>
      </c>
      <c r="F288" s="11" t="s">
        <v>36</v>
      </c>
      <c r="G288" s="11" t="s">
        <v>728</v>
      </c>
      <c r="H288" s="11" t="s">
        <v>729</v>
      </c>
      <c r="I288" s="29">
        <v>2029</v>
      </c>
      <c r="J288" s="29">
        <v>2029</v>
      </c>
      <c r="K288" s="12">
        <f t="shared" si="13"/>
        <v>4281.9553155398353</v>
      </c>
      <c r="L288" s="12">
        <f t="shared" si="12"/>
        <v>0</v>
      </c>
      <c r="M288" s="61">
        <v>0</v>
      </c>
      <c r="N288" s="61">
        <v>0</v>
      </c>
      <c r="O288" s="59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4281.9553155398353</v>
      </c>
      <c r="AB288" s="13">
        <v>0</v>
      </c>
      <c r="AC288" s="13">
        <v>0</v>
      </c>
      <c r="AD288" s="13">
        <v>0</v>
      </c>
      <c r="AE288" s="15">
        <f t="shared" si="14"/>
        <v>4281.9553155398353</v>
      </c>
      <c r="AF288" s="12">
        <v>0</v>
      </c>
    </row>
    <row r="289" spans="1:32" s="9" customFormat="1" ht="150">
      <c r="A289" s="10" t="s">
        <v>1998</v>
      </c>
      <c r="B289" s="11" t="s">
        <v>733</v>
      </c>
      <c r="C289" s="11" t="s">
        <v>13</v>
      </c>
      <c r="D289" s="22" t="s">
        <v>732</v>
      </c>
      <c r="E289" s="11" t="s">
        <v>18</v>
      </c>
      <c r="F289" s="11" t="s">
        <v>36</v>
      </c>
      <c r="G289" s="11" t="s">
        <v>734</v>
      </c>
      <c r="H289" s="11" t="s">
        <v>735</v>
      </c>
      <c r="I289" s="29">
        <v>2029</v>
      </c>
      <c r="J289" s="29">
        <v>2029</v>
      </c>
      <c r="K289" s="12">
        <f t="shared" si="13"/>
        <v>9077.9427685928968</v>
      </c>
      <c r="L289" s="12">
        <f t="shared" si="12"/>
        <v>0</v>
      </c>
      <c r="M289" s="61">
        <v>0</v>
      </c>
      <c r="N289" s="61">
        <v>0</v>
      </c>
      <c r="O289" s="59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9077.9427685928968</v>
      </c>
      <c r="AB289" s="13">
        <v>0</v>
      </c>
      <c r="AC289" s="13">
        <v>0</v>
      </c>
      <c r="AD289" s="13">
        <v>0</v>
      </c>
      <c r="AE289" s="15">
        <f t="shared" si="14"/>
        <v>9077.9427685928968</v>
      </c>
      <c r="AF289" s="12">
        <v>0</v>
      </c>
    </row>
    <row r="290" spans="1:32" s="9" customFormat="1" ht="150">
      <c r="A290" s="10" t="s">
        <v>1999</v>
      </c>
      <c r="B290" s="11" t="s">
        <v>736</v>
      </c>
      <c r="C290" s="11" t="s">
        <v>13</v>
      </c>
      <c r="D290" s="10" t="s">
        <v>737</v>
      </c>
      <c r="E290" s="11" t="s">
        <v>18</v>
      </c>
      <c r="F290" s="11" t="s">
        <v>36</v>
      </c>
      <c r="G290" s="11" t="s">
        <v>738</v>
      </c>
      <c r="H290" s="11" t="s">
        <v>306</v>
      </c>
      <c r="I290" s="29">
        <v>2029</v>
      </c>
      <c r="J290" s="29">
        <v>2029</v>
      </c>
      <c r="K290" s="12">
        <f t="shared" si="13"/>
        <v>1942.5924357202964</v>
      </c>
      <c r="L290" s="12">
        <f t="shared" si="12"/>
        <v>0</v>
      </c>
      <c r="M290" s="61">
        <v>0</v>
      </c>
      <c r="N290" s="61">
        <v>0</v>
      </c>
      <c r="O290" s="59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1942.5924357202964</v>
      </c>
      <c r="AB290" s="13">
        <v>0</v>
      </c>
      <c r="AC290" s="13">
        <v>0</v>
      </c>
      <c r="AD290" s="13">
        <v>0</v>
      </c>
      <c r="AE290" s="15">
        <f t="shared" si="14"/>
        <v>1942.5924357202964</v>
      </c>
      <c r="AF290" s="12">
        <v>0</v>
      </c>
    </row>
    <row r="291" spans="1:32" s="9" customFormat="1" ht="150">
      <c r="A291" s="10" t="s">
        <v>2000</v>
      </c>
      <c r="B291" s="11" t="s">
        <v>740</v>
      </c>
      <c r="C291" s="11" t="s">
        <v>13</v>
      </c>
      <c r="D291" s="27" t="s">
        <v>739</v>
      </c>
      <c r="E291" s="11" t="s">
        <v>18</v>
      </c>
      <c r="F291" s="11" t="s">
        <v>36</v>
      </c>
      <c r="G291" s="11" t="s">
        <v>742</v>
      </c>
      <c r="H291" s="11" t="s">
        <v>741</v>
      </c>
      <c r="I291" s="29">
        <v>2029</v>
      </c>
      <c r="J291" s="29">
        <v>2029</v>
      </c>
      <c r="K291" s="12">
        <f t="shared" si="13"/>
        <v>17415.967271141653</v>
      </c>
      <c r="L291" s="12">
        <f t="shared" si="12"/>
        <v>0</v>
      </c>
      <c r="M291" s="61">
        <v>0</v>
      </c>
      <c r="N291" s="61">
        <v>0</v>
      </c>
      <c r="O291" s="59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17415.967271141653</v>
      </c>
      <c r="AB291" s="13">
        <v>0</v>
      </c>
      <c r="AC291" s="13">
        <v>0</v>
      </c>
      <c r="AD291" s="13">
        <v>0</v>
      </c>
      <c r="AE291" s="15">
        <f t="shared" si="14"/>
        <v>17415.967271141653</v>
      </c>
      <c r="AF291" s="12">
        <v>0</v>
      </c>
    </row>
    <row r="292" spans="1:32" s="9" customFormat="1" ht="150">
      <c r="A292" s="10" t="s">
        <v>2001</v>
      </c>
      <c r="B292" s="11" t="s">
        <v>743</v>
      </c>
      <c r="C292" s="11" t="s">
        <v>13</v>
      </c>
      <c r="D292" s="10" t="s">
        <v>744</v>
      </c>
      <c r="E292" s="11" t="s">
        <v>18</v>
      </c>
      <c r="F292" s="11" t="s">
        <v>36</v>
      </c>
      <c r="G292" s="11" t="s">
        <v>745</v>
      </c>
      <c r="H292" s="11" t="s">
        <v>746</v>
      </c>
      <c r="I292" s="29">
        <v>2029</v>
      </c>
      <c r="J292" s="29">
        <v>2029</v>
      </c>
      <c r="K292" s="12">
        <f t="shared" si="13"/>
        <v>14411.412217932937</v>
      </c>
      <c r="L292" s="12">
        <f t="shared" si="12"/>
        <v>0</v>
      </c>
      <c r="M292" s="61">
        <v>0</v>
      </c>
      <c r="N292" s="61">
        <v>0</v>
      </c>
      <c r="O292" s="59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14411.412217932937</v>
      </c>
      <c r="AB292" s="13">
        <v>0</v>
      </c>
      <c r="AC292" s="13">
        <v>0</v>
      </c>
      <c r="AD292" s="13">
        <v>0</v>
      </c>
      <c r="AE292" s="15">
        <f t="shared" si="14"/>
        <v>14411.412217932937</v>
      </c>
      <c r="AF292" s="12">
        <v>0</v>
      </c>
    </row>
    <row r="293" spans="1:32" s="9" customFormat="1" ht="150">
      <c r="A293" s="10" t="s">
        <v>2002</v>
      </c>
      <c r="B293" s="11" t="s">
        <v>749</v>
      </c>
      <c r="C293" s="11" t="s">
        <v>13</v>
      </c>
      <c r="D293" s="10" t="s">
        <v>748</v>
      </c>
      <c r="E293" s="11" t="s">
        <v>18</v>
      </c>
      <c r="F293" s="11" t="s">
        <v>36</v>
      </c>
      <c r="G293" s="28" t="s">
        <v>751</v>
      </c>
      <c r="H293" s="29" t="s">
        <v>752</v>
      </c>
      <c r="I293" s="29">
        <v>2029</v>
      </c>
      <c r="J293" s="29">
        <v>2029</v>
      </c>
      <c r="K293" s="12">
        <f t="shared" si="13"/>
        <v>2698.7480529081686</v>
      </c>
      <c r="L293" s="12">
        <f t="shared" si="12"/>
        <v>0</v>
      </c>
      <c r="M293" s="61">
        <v>0</v>
      </c>
      <c r="N293" s="61">
        <v>0</v>
      </c>
      <c r="O293" s="59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2698.7480529081686</v>
      </c>
      <c r="AB293" s="13">
        <v>0</v>
      </c>
      <c r="AC293" s="13">
        <v>0</v>
      </c>
      <c r="AD293" s="13">
        <v>0</v>
      </c>
      <c r="AE293" s="15">
        <f t="shared" si="14"/>
        <v>2698.7480529081686</v>
      </c>
      <c r="AF293" s="12">
        <v>0</v>
      </c>
    </row>
    <row r="294" spans="1:32" s="9" customFormat="1" ht="150">
      <c r="A294" s="10" t="s">
        <v>2003</v>
      </c>
      <c r="B294" s="11" t="s">
        <v>747</v>
      </c>
      <c r="C294" s="11" t="s">
        <v>13</v>
      </c>
      <c r="D294" s="22" t="s">
        <v>750</v>
      </c>
      <c r="E294" s="11" t="s">
        <v>18</v>
      </c>
      <c r="F294" s="11" t="s">
        <v>36</v>
      </c>
      <c r="G294" s="28" t="s">
        <v>753</v>
      </c>
      <c r="H294" s="29" t="s">
        <v>754</v>
      </c>
      <c r="I294" s="29">
        <v>2029</v>
      </c>
      <c r="J294" s="29">
        <v>2029</v>
      </c>
      <c r="K294" s="12">
        <f t="shared" si="13"/>
        <v>34730.980981227694</v>
      </c>
      <c r="L294" s="12">
        <f t="shared" si="12"/>
        <v>0</v>
      </c>
      <c r="M294" s="61">
        <v>0</v>
      </c>
      <c r="N294" s="61">
        <v>0</v>
      </c>
      <c r="O294" s="59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34730.980981227694</v>
      </c>
      <c r="AB294" s="13">
        <v>0</v>
      </c>
      <c r="AC294" s="13">
        <v>0</v>
      </c>
      <c r="AD294" s="13">
        <v>0</v>
      </c>
      <c r="AE294" s="15">
        <f t="shared" si="14"/>
        <v>34730.980981227694</v>
      </c>
      <c r="AF294" s="12">
        <v>0</v>
      </c>
    </row>
    <row r="295" spans="1:32" s="9" customFormat="1" ht="150">
      <c r="A295" s="10" t="s">
        <v>2004</v>
      </c>
      <c r="B295" s="11" t="s">
        <v>755</v>
      </c>
      <c r="C295" s="11" t="s">
        <v>13</v>
      </c>
      <c r="D295" s="10" t="s">
        <v>756</v>
      </c>
      <c r="E295" s="11" t="s">
        <v>18</v>
      </c>
      <c r="F295" s="11" t="s">
        <v>36</v>
      </c>
      <c r="G295" s="11" t="s">
        <v>757</v>
      </c>
      <c r="H295" s="11" t="s">
        <v>437</v>
      </c>
      <c r="I295" s="29">
        <v>2030</v>
      </c>
      <c r="J295" s="29">
        <v>2030</v>
      </c>
      <c r="K295" s="12">
        <f t="shared" si="13"/>
        <v>12723.504894065843</v>
      </c>
      <c r="L295" s="12">
        <f t="shared" ref="L295:L338" si="15">S295</f>
        <v>0</v>
      </c>
      <c r="M295" s="61">
        <v>0</v>
      </c>
      <c r="N295" s="61">
        <v>0</v>
      </c>
      <c r="O295" s="59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12723.504894065843</v>
      </c>
      <c r="AC295" s="13">
        <v>0</v>
      </c>
      <c r="AD295" s="13">
        <v>0</v>
      </c>
      <c r="AE295" s="15">
        <f t="shared" si="14"/>
        <v>12723.504894065843</v>
      </c>
      <c r="AF295" s="12">
        <v>0</v>
      </c>
    </row>
    <row r="296" spans="1:32" s="9" customFormat="1" ht="150">
      <c r="A296" s="10" t="s">
        <v>2005</v>
      </c>
      <c r="B296" s="11" t="s">
        <v>759</v>
      </c>
      <c r="C296" s="11" t="s">
        <v>13</v>
      </c>
      <c r="D296" s="10" t="s">
        <v>758</v>
      </c>
      <c r="E296" s="11" t="s">
        <v>18</v>
      </c>
      <c r="F296" s="11" t="s">
        <v>36</v>
      </c>
      <c r="G296" s="28" t="s">
        <v>760</v>
      </c>
      <c r="H296" s="29" t="s">
        <v>761</v>
      </c>
      <c r="I296" s="29">
        <v>2030</v>
      </c>
      <c r="J296" s="29">
        <v>2030</v>
      </c>
      <c r="K296" s="12">
        <f t="shared" si="13"/>
        <v>11632.099693934986</v>
      </c>
      <c r="L296" s="12">
        <f t="shared" si="15"/>
        <v>0</v>
      </c>
      <c r="M296" s="61">
        <v>0</v>
      </c>
      <c r="N296" s="61">
        <v>0</v>
      </c>
      <c r="O296" s="59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11632.099693934986</v>
      </c>
      <c r="AC296" s="13">
        <v>0</v>
      </c>
      <c r="AD296" s="13">
        <v>0</v>
      </c>
      <c r="AE296" s="15">
        <f t="shared" si="14"/>
        <v>11632.099693934986</v>
      </c>
      <c r="AF296" s="12">
        <v>0</v>
      </c>
    </row>
    <row r="297" spans="1:32" s="9" customFormat="1" ht="150">
      <c r="A297" s="10" t="s">
        <v>2006</v>
      </c>
      <c r="B297" s="11" t="s">
        <v>769</v>
      </c>
      <c r="C297" s="11" t="s">
        <v>13</v>
      </c>
      <c r="D297" s="10" t="s">
        <v>762</v>
      </c>
      <c r="E297" s="11" t="s">
        <v>18</v>
      </c>
      <c r="F297" s="11" t="s">
        <v>36</v>
      </c>
      <c r="G297" s="28" t="s">
        <v>763</v>
      </c>
      <c r="H297" s="29" t="s">
        <v>764</v>
      </c>
      <c r="I297" s="29">
        <v>2030</v>
      </c>
      <c r="J297" s="29">
        <v>2030</v>
      </c>
      <c r="K297" s="12">
        <f t="shared" si="13"/>
        <v>12267.429974514751</v>
      </c>
      <c r="L297" s="12">
        <f t="shared" si="15"/>
        <v>0</v>
      </c>
      <c r="M297" s="61">
        <v>0</v>
      </c>
      <c r="N297" s="61">
        <v>0</v>
      </c>
      <c r="O297" s="59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12267.429974514751</v>
      </c>
      <c r="AC297" s="13">
        <v>0</v>
      </c>
      <c r="AD297" s="13">
        <v>0</v>
      </c>
      <c r="AE297" s="15">
        <f t="shared" si="14"/>
        <v>12267.429974514751</v>
      </c>
      <c r="AF297" s="12">
        <v>0</v>
      </c>
    </row>
    <row r="298" spans="1:32" s="9" customFormat="1" ht="150">
      <c r="A298" s="10" t="s">
        <v>2007</v>
      </c>
      <c r="B298" s="11" t="s">
        <v>766</v>
      </c>
      <c r="C298" s="11" t="s">
        <v>13</v>
      </c>
      <c r="D298" s="10" t="s">
        <v>765</v>
      </c>
      <c r="E298" s="11" t="s">
        <v>18</v>
      </c>
      <c r="F298" s="11" t="s">
        <v>36</v>
      </c>
      <c r="G298" s="28" t="s">
        <v>767</v>
      </c>
      <c r="H298" s="29" t="s">
        <v>768</v>
      </c>
      <c r="I298" s="29">
        <v>2030</v>
      </c>
      <c r="J298" s="29">
        <v>2030</v>
      </c>
      <c r="K298" s="12">
        <f t="shared" si="13"/>
        <v>32783.203413912866</v>
      </c>
      <c r="L298" s="12">
        <f t="shared" si="15"/>
        <v>0</v>
      </c>
      <c r="M298" s="61">
        <v>0</v>
      </c>
      <c r="N298" s="61">
        <v>0</v>
      </c>
      <c r="O298" s="59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32783.203413912866</v>
      </c>
      <c r="AC298" s="13">
        <v>0</v>
      </c>
      <c r="AD298" s="13">
        <v>0</v>
      </c>
      <c r="AE298" s="15">
        <f t="shared" si="14"/>
        <v>32783.203413912866</v>
      </c>
      <c r="AF298" s="12">
        <v>0</v>
      </c>
    </row>
    <row r="299" spans="1:32" s="9" customFormat="1" ht="150">
      <c r="A299" s="10" t="s">
        <v>2008</v>
      </c>
      <c r="B299" s="11" t="s">
        <v>774</v>
      </c>
      <c r="C299" s="11" t="s">
        <v>13</v>
      </c>
      <c r="D299" s="10" t="s">
        <v>770</v>
      </c>
      <c r="E299" s="11" t="s">
        <v>18</v>
      </c>
      <c r="F299" s="11" t="s">
        <v>36</v>
      </c>
      <c r="G299" s="28" t="s">
        <v>771</v>
      </c>
      <c r="H299" s="29" t="s">
        <v>779</v>
      </c>
      <c r="I299" s="29">
        <v>2030</v>
      </c>
      <c r="J299" s="29">
        <v>2030</v>
      </c>
      <c r="K299" s="12">
        <f t="shared" si="13"/>
        <v>2232.397191794445</v>
      </c>
      <c r="L299" s="12">
        <f t="shared" si="15"/>
        <v>0</v>
      </c>
      <c r="M299" s="61">
        <v>0</v>
      </c>
      <c r="N299" s="61">
        <v>0</v>
      </c>
      <c r="O299" s="59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2232.397191794445</v>
      </c>
      <c r="AC299" s="13">
        <v>0</v>
      </c>
      <c r="AD299" s="13">
        <v>0</v>
      </c>
      <c r="AE299" s="15">
        <f t="shared" si="14"/>
        <v>2232.397191794445</v>
      </c>
      <c r="AF299" s="12">
        <v>0</v>
      </c>
    </row>
    <row r="300" spans="1:32" s="9" customFormat="1" ht="150">
      <c r="A300" s="10" t="s">
        <v>2009</v>
      </c>
      <c r="B300" s="11" t="s">
        <v>772</v>
      </c>
      <c r="C300" s="11" t="s">
        <v>13</v>
      </c>
      <c r="D300" s="10" t="s">
        <v>773</v>
      </c>
      <c r="E300" s="11" t="s">
        <v>18</v>
      </c>
      <c r="F300" s="11" t="s">
        <v>36</v>
      </c>
      <c r="G300" s="11" t="s">
        <v>775</v>
      </c>
      <c r="H300" s="11" t="s">
        <v>776</v>
      </c>
      <c r="I300" s="29">
        <v>2030</v>
      </c>
      <c r="J300" s="29">
        <v>2030</v>
      </c>
      <c r="K300" s="12">
        <f t="shared" si="13"/>
        <v>13443.765246273017</v>
      </c>
      <c r="L300" s="12">
        <f t="shared" si="15"/>
        <v>0</v>
      </c>
      <c r="M300" s="61">
        <v>0</v>
      </c>
      <c r="N300" s="61">
        <v>0</v>
      </c>
      <c r="O300" s="59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13443.765246273017</v>
      </c>
      <c r="AC300" s="13">
        <v>0</v>
      </c>
      <c r="AD300" s="13">
        <v>0</v>
      </c>
      <c r="AE300" s="15">
        <f t="shared" si="14"/>
        <v>13443.765246273017</v>
      </c>
      <c r="AF300" s="12">
        <v>0</v>
      </c>
    </row>
    <row r="301" spans="1:32" s="9" customFormat="1" ht="150">
      <c r="A301" s="10" t="s">
        <v>2010</v>
      </c>
      <c r="B301" s="11" t="s">
        <v>780</v>
      </c>
      <c r="C301" s="11" t="s">
        <v>13</v>
      </c>
      <c r="D301" s="10" t="s">
        <v>781</v>
      </c>
      <c r="E301" s="11" t="s">
        <v>18</v>
      </c>
      <c r="F301" s="11" t="s">
        <v>36</v>
      </c>
      <c r="G301" s="28" t="s">
        <v>777</v>
      </c>
      <c r="H301" s="29" t="s">
        <v>778</v>
      </c>
      <c r="I301" s="29">
        <v>2030</v>
      </c>
      <c r="J301" s="29">
        <v>2030</v>
      </c>
      <c r="K301" s="12">
        <f t="shared" si="13"/>
        <v>1556.6024155370303</v>
      </c>
      <c r="L301" s="12">
        <f t="shared" si="15"/>
        <v>0</v>
      </c>
      <c r="M301" s="61">
        <v>0</v>
      </c>
      <c r="N301" s="61">
        <v>0</v>
      </c>
      <c r="O301" s="59">
        <v>0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1556.6024155370303</v>
      </c>
      <c r="AC301" s="13">
        <v>0</v>
      </c>
      <c r="AD301" s="13">
        <v>0</v>
      </c>
      <c r="AE301" s="15">
        <f t="shared" si="14"/>
        <v>1556.6024155370303</v>
      </c>
      <c r="AF301" s="12">
        <v>0</v>
      </c>
    </row>
    <row r="302" spans="1:32" s="9" customFormat="1" ht="150">
      <c r="A302" s="10" t="s">
        <v>2011</v>
      </c>
      <c r="B302" s="11" t="s">
        <v>740</v>
      </c>
      <c r="C302" s="11" t="s">
        <v>13</v>
      </c>
      <c r="D302" s="22" t="s">
        <v>782</v>
      </c>
      <c r="E302" s="11" t="s">
        <v>18</v>
      </c>
      <c r="F302" s="11" t="s">
        <v>36</v>
      </c>
      <c r="G302" s="11" t="s">
        <v>783</v>
      </c>
      <c r="H302" s="11" t="s">
        <v>784</v>
      </c>
      <c r="I302" s="29">
        <v>2030</v>
      </c>
      <c r="J302" s="29">
        <v>2030</v>
      </c>
      <c r="K302" s="12">
        <f t="shared" si="13"/>
        <v>21086.034742982047</v>
      </c>
      <c r="L302" s="12">
        <f t="shared" si="15"/>
        <v>0</v>
      </c>
      <c r="M302" s="61">
        <v>0</v>
      </c>
      <c r="N302" s="61">
        <v>0</v>
      </c>
      <c r="O302" s="59">
        <v>0</v>
      </c>
      <c r="P302" s="13">
        <v>0</v>
      </c>
      <c r="Q302" s="13">
        <v>0</v>
      </c>
      <c r="R302" s="13">
        <v>0</v>
      </c>
      <c r="S302" s="13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21086.034742982047</v>
      </c>
      <c r="AC302" s="13">
        <v>0</v>
      </c>
      <c r="AD302" s="13">
        <v>0</v>
      </c>
      <c r="AE302" s="15">
        <f t="shared" si="14"/>
        <v>21086.034742982047</v>
      </c>
      <c r="AF302" s="12">
        <v>0</v>
      </c>
    </row>
    <row r="303" spans="1:32" s="9" customFormat="1" ht="150">
      <c r="A303" s="10" t="s">
        <v>2012</v>
      </c>
      <c r="B303" s="11" t="s">
        <v>740</v>
      </c>
      <c r="C303" s="11" t="s">
        <v>13</v>
      </c>
      <c r="D303" s="10" t="s">
        <v>785</v>
      </c>
      <c r="E303" s="11" t="s">
        <v>18</v>
      </c>
      <c r="F303" s="11" t="s">
        <v>36</v>
      </c>
      <c r="G303" s="11" t="s">
        <v>786</v>
      </c>
      <c r="H303" s="11" t="s">
        <v>787</v>
      </c>
      <c r="I303" s="29">
        <v>2030</v>
      </c>
      <c r="J303" s="29">
        <v>2030</v>
      </c>
      <c r="K303" s="12">
        <f t="shared" si="13"/>
        <v>4881.3452741800129</v>
      </c>
      <c r="L303" s="12">
        <f t="shared" si="15"/>
        <v>0</v>
      </c>
      <c r="M303" s="61">
        <v>0</v>
      </c>
      <c r="N303" s="61">
        <v>0</v>
      </c>
      <c r="O303" s="59">
        <v>0</v>
      </c>
      <c r="P303" s="13">
        <v>0</v>
      </c>
      <c r="Q303" s="13">
        <v>0</v>
      </c>
      <c r="R303" s="13">
        <v>0</v>
      </c>
      <c r="S303" s="13">
        <v>0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4881.3452741800129</v>
      </c>
      <c r="AC303" s="13">
        <v>0</v>
      </c>
      <c r="AD303" s="13">
        <v>0</v>
      </c>
      <c r="AE303" s="15">
        <f t="shared" si="14"/>
        <v>4881.3452741800129</v>
      </c>
      <c r="AF303" s="12">
        <v>0</v>
      </c>
    </row>
    <row r="304" spans="1:32" s="9" customFormat="1" ht="150">
      <c r="A304" s="10" t="s">
        <v>2013</v>
      </c>
      <c r="B304" s="11" t="s">
        <v>788</v>
      </c>
      <c r="C304" s="11" t="s">
        <v>13</v>
      </c>
      <c r="D304" s="10" t="s">
        <v>789</v>
      </c>
      <c r="E304" s="11" t="s">
        <v>18</v>
      </c>
      <c r="F304" s="11" t="s">
        <v>36</v>
      </c>
      <c r="G304" s="28" t="s">
        <v>790</v>
      </c>
      <c r="H304" s="29" t="s">
        <v>791</v>
      </c>
      <c r="I304" s="29">
        <v>2030</v>
      </c>
      <c r="J304" s="29">
        <v>2030</v>
      </c>
      <c r="K304" s="12">
        <f t="shared" si="13"/>
        <v>2924.1184698252355</v>
      </c>
      <c r="L304" s="12">
        <f t="shared" si="15"/>
        <v>0</v>
      </c>
      <c r="M304" s="61">
        <v>0</v>
      </c>
      <c r="N304" s="61">
        <v>0</v>
      </c>
      <c r="O304" s="59">
        <v>0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2924.1184698252355</v>
      </c>
      <c r="AC304" s="13">
        <v>0</v>
      </c>
      <c r="AD304" s="13">
        <v>0</v>
      </c>
      <c r="AE304" s="15">
        <f t="shared" si="14"/>
        <v>2924.1184698252355</v>
      </c>
      <c r="AF304" s="12">
        <v>0</v>
      </c>
    </row>
    <row r="305" spans="1:32" s="9" customFormat="1" ht="150">
      <c r="A305" s="10" t="s">
        <v>2014</v>
      </c>
      <c r="B305" s="11" t="s">
        <v>792</v>
      </c>
      <c r="C305" s="11" t="s">
        <v>13</v>
      </c>
      <c r="D305" s="10" t="s">
        <v>793</v>
      </c>
      <c r="E305" s="11" t="s">
        <v>18</v>
      </c>
      <c r="F305" s="11" t="s">
        <v>36</v>
      </c>
      <c r="G305" s="28" t="s">
        <v>794</v>
      </c>
      <c r="H305" s="29" t="s">
        <v>795</v>
      </c>
      <c r="I305" s="29">
        <v>2030</v>
      </c>
      <c r="J305" s="29">
        <v>2030</v>
      </c>
      <c r="K305" s="12">
        <f t="shared" si="13"/>
        <v>2545.0900190607949</v>
      </c>
      <c r="L305" s="12">
        <f t="shared" si="15"/>
        <v>0</v>
      </c>
      <c r="M305" s="61">
        <v>0</v>
      </c>
      <c r="N305" s="61">
        <v>0</v>
      </c>
      <c r="O305" s="59">
        <v>0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2545.0900190607949</v>
      </c>
      <c r="AC305" s="13">
        <v>0</v>
      </c>
      <c r="AD305" s="13">
        <v>0</v>
      </c>
      <c r="AE305" s="15">
        <f t="shared" si="14"/>
        <v>2545.0900190607949</v>
      </c>
      <c r="AF305" s="12">
        <v>0</v>
      </c>
    </row>
    <row r="306" spans="1:32" s="9" customFormat="1" ht="150">
      <c r="A306" s="10" t="s">
        <v>2015</v>
      </c>
      <c r="B306" s="11" t="s">
        <v>796</v>
      </c>
      <c r="C306" s="11" t="s">
        <v>13</v>
      </c>
      <c r="D306" s="10" t="s">
        <v>797</v>
      </c>
      <c r="E306" s="11" t="s">
        <v>18</v>
      </c>
      <c r="F306" s="11" t="s">
        <v>36</v>
      </c>
      <c r="G306" s="11" t="s">
        <v>798</v>
      </c>
      <c r="H306" s="11" t="s">
        <v>799</v>
      </c>
      <c r="I306" s="29">
        <v>2030</v>
      </c>
      <c r="J306" s="29">
        <v>2030</v>
      </c>
      <c r="K306" s="12">
        <f t="shared" si="13"/>
        <v>12924.408663918975</v>
      </c>
      <c r="L306" s="12">
        <f t="shared" si="15"/>
        <v>0</v>
      </c>
      <c r="M306" s="61">
        <v>0</v>
      </c>
      <c r="N306" s="61">
        <v>0</v>
      </c>
      <c r="O306" s="59">
        <v>0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12924.408663918975</v>
      </c>
      <c r="AC306" s="13">
        <v>0</v>
      </c>
      <c r="AD306" s="13">
        <v>0</v>
      </c>
      <c r="AE306" s="15">
        <f t="shared" si="14"/>
        <v>12924.408663918975</v>
      </c>
      <c r="AF306" s="12">
        <v>0</v>
      </c>
    </row>
    <row r="307" spans="1:32" s="9" customFormat="1" ht="195">
      <c r="A307" s="10" t="s">
        <v>2016</v>
      </c>
      <c r="B307" s="11" t="s">
        <v>801</v>
      </c>
      <c r="C307" s="11" t="s">
        <v>13</v>
      </c>
      <c r="D307" s="11" t="s">
        <v>800</v>
      </c>
      <c r="E307" s="11" t="s">
        <v>18</v>
      </c>
      <c r="F307" s="11" t="s">
        <v>36</v>
      </c>
      <c r="G307" s="11" t="s">
        <v>802</v>
      </c>
      <c r="H307" s="11" t="s">
        <v>803</v>
      </c>
      <c r="I307" s="29">
        <v>2030</v>
      </c>
      <c r="J307" s="29">
        <v>2030</v>
      </c>
      <c r="K307" s="12">
        <f t="shared" si="13"/>
        <v>75245.785581128293</v>
      </c>
      <c r="L307" s="12">
        <f t="shared" si="15"/>
        <v>0</v>
      </c>
      <c r="M307" s="61">
        <v>0</v>
      </c>
      <c r="N307" s="61">
        <v>0</v>
      </c>
      <c r="O307" s="59">
        <v>0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75245.785581128293</v>
      </c>
      <c r="AC307" s="13">
        <v>0</v>
      </c>
      <c r="AD307" s="13">
        <v>0</v>
      </c>
      <c r="AE307" s="15">
        <f t="shared" si="14"/>
        <v>75245.785581128293</v>
      </c>
      <c r="AF307" s="12">
        <v>0</v>
      </c>
    </row>
    <row r="308" spans="1:32" s="9" customFormat="1" ht="150">
      <c r="A308" s="10" t="s">
        <v>2017</v>
      </c>
      <c r="B308" s="11" t="s">
        <v>805</v>
      </c>
      <c r="C308" s="11" t="s">
        <v>13</v>
      </c>
      <c r="D308" s="11" t="s">
        <v>804</v>
      </c>
      <c r="E308" s="11" t="s">
        <v>18</v>
      </c>
      <c r="F308" s="11" t="s">
        <v>36</v>
      </c>
      <c r="G308" s="11" t="s">
        <v>806</v>
      </c>
      <c r="H308" s="11" t="s">
        <v>807</v>
      </c>
      <c r="I308" s="29">
        <v>2030</v>
      </c>
      <c r="J308" s="29">
        <v>2030</v>
      </c>
      <c r="K308" s="12">
        <f t="shared" si="13"/>
        <v>45207.151266243804</v>
      </c>
      <c r="L308" s="12">
        <f t="shared" si="15"/>
        <v>0</v>
      </c>
      <c r="M308" s="61">
        <v>0</v>
      </c>
      <c r="N308" s="61">
        <v>0</v>
      </c>
      <c r="O308" s="59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45207.151266243804</v>
      </c>
      <c r="AC308" s="13">
        <v>0</v>
      </c>
      <c r="AD308" s="13">
        <v>0</v>
      </c>
      <c r="AE308" s="15">
        <f t="shared" si="14"/>
        <v>45207.151266243804</v>
      </c>
      <c r="AF308" s="12">
        <v>0</v>
      </c>
    </row>
    <row r="309" spans="1:32" s="9" customFormat="1" ht="150">
      <c r="A309" s="10" t="s">
        <v>2018</v>
      </c>
      <c r="B309" s="11" t="s">
        <v>805</v>
      </c>
      <c r="C309" s="11" t="s">
        <v>13</v>
      </c>
      <c r="D309" s="11" t="s">
        <v>808</v>
      </c>
      <c r="E309" s="11" t="s">
        <v>18</v>
      </c>
      <c r="F309" s="11" t="s">
        <v>36</v>
      </c>
      <c r="G309" s="11" t="s">
        <v>809</v>
      </c>
      <c r="H309" s="11" t="s">
        <v>810</v>
      </c>
      <c r="I309" s="29">
        <v>2030</v>
      </c>
      <c r="J309" s="29">
        <v>2030</v>
      </c>
      <c r="K309" s="12">
        <f t="shared" si="13"/>
        <v>26167.148455472689</v>
      </c>
      <c r="L309" s="12">
        <f t="shared" si="15"/>
        <v>0</v>
      </c>
      <c r="M309" s="61">
        <v>0</v>
      </c>
      <c r="N309" s="61">
        <v>0</v>
      </c>
      <c r="O309" s="59">
        <v>0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26167.148455472689</v>
      </c>
      <c r="AC309" s="13">
        <v>0</v>
      </c>
      <c r="AD309" s="13">
        <v>0</v>
      </c>
      <c r="AE309" s="15">
        <f t="shared" si="14"/>
        <v>26167.148455472689</v>
      </c>
      <c r="AF309" s="12">
        <v>0</v>
      </c>
    </row>
    <row r="310" spans="1:32" s="9" customFormat="1" ht="150">
      <c r="A310" s="10" t="s">
        <v>2019</v>
      </c>
      <c r="B310" s="11" t="s">
        <v>38</v>
      </c>
      <c r="C310" s="11" t="s">
        <v>13</v>
      </c>
      <c r="D310" s="27" t="s">
        <v>811</v>
      </c>
      <c r="E310" s="11" t="s">
        <v>18</v>
      </c>
      <c r="F310" s="11" t="s">
        <v>36</v>
      </c>
      <c r="G310" s="11" t="s">
        <v>298</v>
      </c>
      <c r="H310" s="11" t="s">
        <v>812</v>
      </c>
      <c r="I310" s="29">
        <v>2030</v>
      </c>
      <c r="J310" s="29">
        <v>2030</v>
      </c>
      <c r="K310" s="12">
        <f t="shared" si="13"/>
        <v>1208.8439753719535</v>
      </c>
      <c r="L310" s="12">
        <f t="shared" si="15"/>
        <v>0</v>
      </c>
      <c r="M310" s="61">
        <v>0</v>
      </c>
      <c r="N310" s="61">
        <v>0</v>
      </c>
      <c r="O310" s="59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1208.8439753719535</v>
      </c>
      <c r="AC310" s="13">
        <v>0</v>
      </c>
      <c r="AD310" s="13">
        <v>0</v>
      </c>
      <c r="AE310" s="15">
        <f t="shared" si="14"/>
        <v>1208.8439753719535</v>
      </c>
      <c r="AF310" s="12">
        <v>0</v>
      </c>
    </row>
    <row r="311" spans="1:32" s="9" customFormat="1" ht="150">
      <c r="A311" s="10" t="s">
        <v>2020</v>
      </c>
      <c r="B311" s="11" t="s">
        <v>740</v>
      </c>
      <c r="C311" s="11" t="s">
        <v>13</v>
      </c>
      <c r="D311" s="10" t="s">
        <v>813</v>
      </c>
      <c r="E311" s="11" t="s">
        <v>18</v>
      </c>
      <c r="F311" s="11" t="s">
        <v>36</v>
      </c>
      <c r="G311" s="11" t="s">
        <v>816</v>
      </c>
      <c r="H311" s="11" t="s">
        <v>817</v>
      </c>
      <c r="I311" s="29">
        <v>2030</v>
      </c>
      <c r="J311" s="29">
        <v>2030</v>
      </c>
      <c r="K311" s="12">
        <f t="shared" si="13"/>
        <v>4095.3577499684375</v>
      </c>
      <c r="L311" s="12">
        <f t="shared" si="15"/>
        <v>0</v>
      </c>
      <c r="M311" s="61">
        <v>0</v>
      </c>
      <c r="N311" s="61">
        <v>0</v>
      </c>
      <c r="O311" s="59">
        <v>0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4095.3577499684375</v>
      </c>
      <c r="AC311" s="13">
        <v>0</v>
      </c>
      <c r="AD311" s="13">
        <v>0</v>
      </c>
      <c r="AE311" s="15">
        <f t="shared" si="14"/>
        <v>4095.3577499684375</v>
      </c>
      <c r="AF311" s="12">
        <v>0</v>
      </c>
    </row>
    <row r="312" spans="1:32" s="9" customFormat="1" ht="150">
      <c r="A312" s="10" t="s">
        <v>2021</v>
      </c>
      <c r="B312" s="11" t="s">
        <v>815</v>
      </c>
      <c r="C312" s="11" t="s">
        <v>13</v>
      </c>
      <c r="D312" s="10" t="s">
        <v>814</v>
      </c>
      <c r="E312" s="11" t="s">
        <v>18</v>
      </c>
      <c r="F312" s="11" t="s">
        <v>36</v>
      </c>
      <c r="G312" s="11" t="s">
        <v>818</v>
      </c>
      <c r="H312" s="11" t="s">
        <v>819</v>
      </c>
      <c r="I312" s="29">
        <v>2030</v>
      </c>
      <c r="J312" s="29">
        <v>2030</v>
      </c>
      <c r="K312" s="12">
        <f t="shared" si="13"/>
        <v>6075.7129718148244</v>
      </c>
      <c r="L312" s="12">
        <f t="shared" si="15"/>
        <v>0</v>
      </c>
      <c r="M312" s="61">
        <v>0</v>
      </c>
      <c r="N312" s="61">
        <v>0</v>
      </c>
      <c r="O312" s="59">
        <v>0</v>
      </c>
      <c r="P312" s="13">
        <v>0</v>
      </c>
      <c r="Q312" s="13">
        <v>0</v>
      </c>
      <c r="R312" s="13">
        <v>0</v>
      </c>
      <c r="S312" s="13">
        <v>0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6075.7129718148244</v>
      </c>
      <c r="AC312" s="13">
        <v>0</v>
      </c>
      <c r="AD312" s="13">
        <v>0</v>
      </c>
      <c r="AE312" s="15">
        <f t="shared" si="14"/>
        <v>6075.7129718148244</v>
      </c>
      <c r="AF312" s="12">
        <v>0</v>
      </c>
    </row>
    <row r="313" spans="1:32" s="9" customFormat="1" ht="150">
      <c r="A313" s="10" t="s">
        <v>2022</v>
      </c>
      <c r="B313" s="11" t="s">
        <v>820</v>
      </c>
      <c r="C313" s="11" t="s">
        <v>13</v>
      </c>
      <c r="D313" s="27" t="s">
        <v>821</v>
      </c>
      <c r="E313" s="11" t="s">
        <v>18</v>
      </c>
      <c r="F313" s="11" t="s">
        <v>36</v>
      </c>
      <c r="G313" s="28" t="s">
        <v>822</v>
      </c>
      <c r="H313" s="29" t="s">
        <v>823</v>
      </c>
      <c r="I313" s="29">
        <v>2031</v>
      </c>
      <c r="J313" s="29">
        <v>2031</v>
      </c>
      <c r="K313" s="12">
        <f t="shared" si="13"/>
        <v>28504.40044528931</v>
      </c>
      <c r="L313" s="12">
        <f t="shared" si="15"/>
        <v>0</v>
      </c>
      <c r="M313" s="61">
        <v>0</v>
      </c>
      <c r="N313" s="61">
        <v>0</v>
      </c>
      <c r="O313" s="59">
        <v>0</v>
      </c>
      <c r="P313" s="13">
        <v>0</v>
      </c>
      <c r="Q313" s="13">
        <v>0</v>
      </c>
      <c r="R313" s="13">
        <v>0</v>
      </c>
      <c r="S313" s="13">
        <v>0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28504.40044528931</v>
      </c>
      <c r="AD313" s="13">
        <v>0</v>
      </c>
      <c r="AE313" s="15">
        <f t="shared" si="14"/>
        <v>28504.40044528931</v>
      </c>
      <c r="AF313" s="12">
        <v>0</v>
      </c>
    </row>
    <row r="314" spans="1:32" s="9" customFormat="1" ht="150">
      <c r="A314" s="10" t="s">
        <v>2023</v>
      </c>
      <c r="B314" s="11" t="s">
        <v>825</v>
      </c>
      <c r="C314" s="11" t="s">
        <v>13</v>
      </c>
      <c r="D314" s="27" t="s">
        <v>824</v>
      </c>
      <c r="E314" s="11" t="s">
        <v>18</v>
      </c>
      <c r="F314" s="11" t="s">
        <v>36</v>
      </c>
      <c r="G314" s="28" t="s">
        <v>103</v>
      </c>
      <c r="H314" s="29" t="s">
        <v>826</v>
      </c>
      <c r="I314" s="29">
        <v>2031</v>
      </c>
      <c r="J314" s="29">
        <v>2031</v>
      </c>
      <c r="K314" s="12">
        <f t="shared" si="13"/>
        <v>651.51046617000713</v>
      </c>
      <c r="L314" s="12">
        <f t="shared" si="15"/>
        <v>0</v>
      </c>
      <c r="M314" s="61">
        <v>0</v>
      </c>
      <c r="N314" s="61">
        <v>0</v>
      </c>
      <c r="O314" s="59">
        <v>0</v>
      </c>
      <c r="P314" s="13">
        <v>0</v>
      </c>
      <c r="Q314" s="13">
        <v>0</v>
      </c>
      <c r="R314" s="13">
        <v>0</v>
      </c>
      <c r="S314" s="13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651.51046617000713</v>
      </c>
      <c r="AD314" s="13">
        <v>0</v>
      </c>
      <c r="AE314" s="15">
        <f t="shared" si="14"/>
        <v>651.51046617000713</v>
      </c>
      <c r="AF314" s="12">
        <v>0</v>
      </c>
    </row>
    <row r="315" spans="1:32" s="9" customFormat="1" ht="150">
      <c r="A315" s="10" t="s">
        <v>2024</v>
      </c>
      <c r="B315" s="11" t="s">
        <v>830</v>
      </c>
      <c r="C315" s="11" t="s">
        <v>13</v>
      </c>
      <c r="D315" s="27" t="s">
        <v>827</v>
      </c>
      <c r="E315" s="11" t="s">
        <v>18</v>
      </c>
      <c r="F315" s="11" t="s">
        <v>36</v>
      </c>
      <c r="G315" s="28" t="s">
        <v>828</v>
      </c>
      <c r="H315" s="29" t="s">
        <v>829</v>
      </c>
      <c r="I315" s="29">
        <v>2031</v>
      </c>
      <c r="J315" s="29">
        <v>2031</v>
      </c>
      <c r="K315" s="12">
        <f t="shared" si="13"/>
        <v>3465.8909081278675</v>
      </c>
      <c r="L315" s="12">
        <f t="shared" si="15"/>
        <v>0</v>
      </c>
      <c r="M315" s="61">
        <v>0</v>
      </c>
      <c r="N315" s="61">
        <v>0</v>
      </c>
      <c r="O315" s="59">
        <v>0</v>
      </c>
      <c r="P315" s="13">
        <v>0</v>
      </c>
      <c r="Q315" s="13">
        <v>0</v>
      </c>
      <c r="R315" s="13">
        <v>0</v>
      </c>
      <c r="S315" s="13">
        <v>0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3465.8909081278675</v>
      </c>
      <c r="AD315" s="13">
        <v>0</v>
      </c>
      <c r="AE315" s="15">
        <f t="shared" si="14"/>
        <v>3465.8909081278675</v>
      </c>
      <c r="AF315" s="12">
        <v>0</v>
      </c>
    </row>
    <row r="316" spans="1:32" s="9" customFormat="1" ht="150">
      <c r="A316" s="10" t="s">
        <v>2025</v>
      </c>
      <c r="B316" s="11" t="s">
        <v>831</v>
      </c>
      <c r="C316" s="11" t="s">
        <v>13</v>
      </c>
      <c r="D316" s="10" t="s">
        <v>832</v>
      </c>
      <c r="E316" s="11" t="s">
        <v>18</v>
      </c>
      <c r="F316" s="11" t="s">
        <v>36</v>
      </c>
      <c r="G316" s="28" t="s">
        <v>714</v>
      </c>
      <c r="H316" s="29" t="s">
        <v>833</v>
      </c>
      <c r="I316" s="29">
        <v>2031</v>
      </c>
      <c r="J316" s="29">
        <v>2031</v>
      </c>
      <c r="K316" s="12">
        <f t="shared" si="13"/>
        <v>36023.084498769342</v>
      </c>
      <c r="L316" s="12">
        <f t="shared" si="15"/>
        <v>0</v>
      </c>
      <c r="M316" s="61">
        <v>0</v>
      </c>
      <c r="N316" s="61">
        <v>0</v>
      </c>
      <c r="O316" s="59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36023.084498769342</v>
      </c>
      <c r="AD316" s="13">
        <v>0</v>
      </c>
      <c r="AE316" s="15">
        <f t="shared" si="14"/>
        <v>36023.084498769342</v>
      </c>
      <c r="AF316" s="12">
        <v>0</v>
      </c>
    </row>
    <row r="317" spans="1:32" s="9" customFormat="1" ht="150">
      <c r="A317" s="10" t="s">
        <v>2026</v>
      </c>
      <c r="B317" s="11" t="s">
        <v>834</v>
      </c>
      <c r="C317" s="11" t="s">
        <v>13</v>
      </c>
      <c r="D317" s="10" t="s">
        <v>835</v>
      </c>
      <c r="E317" s="11" t="s">
        <v>18</v>
      </c>
      <c r="F317" s="11" t="s">
        <v>36</v>
      </c>
      <c r="G317" s="28" t="s">
        <v>643</v>
      </c>
      <c r="H317" s="29" t="s">
        <v>644</v>
      </c>
      <c r="I317" s="29">
        <v>2031</v>
      </c>
      <c r="J317" s="29">
        <v>2031</v>
      </c>
      <c r="K317" s="12">
        <f t="shared" si="13"/>
        <v>19648.89940812629</v>
      </c>
      <c r="L317" s="12">
        <f t="shared" si="15"/>
        <v>0</v>
      </c>
      <c r="M317" s="61">
        <v>0</v>
      </c>
      <c r="N317" s="61">
        <v>0</v>
      </c>
      <c r="O317" s="59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19648.89940812629</v>
      </c>
      <c r="AD317" s="13">
        <v>0</v>
      </c>
      <c r="AE317" s="15">
        <f t="shared" si="14"/>
        <v>19648.89940812629</v>
      </c>
      <c r="AF317" s="12">
        <v>0</v>
      </c>
    </row>
    <row r="318" spans="1:32" s="9" customFormat="1" ht="150">
      <c r="A318" s="10" t="s">
        <v>2027</v>
      </c>
      <c r="B318" s="11" t="s">
        <v>836</v>
      </c>
      <c r="C318" s="11" t="s">
        <v>13</v>
      </c>
      <c r="D318" s="11" t="s">
        <v>837</v>
      </c>
      <c r="E318" s="11" t="s">
        <v>18</v>
      </c>
      <c r="F318" s="11" t="s">
        <v>36</v>
      </c>
      <c r="G318" s="11" t="s">
        <v>809</v>
      </c>
      <c r="H318" s="11" t="s">
        <v>810</v>
      </c>
      <c r="I318" s="29">
        <v>2031</v>
      </c>
      <c r="J318" s="29">
        <v>2031</v>
      </c>
      <c r="K318" s="12">
        <f t="shared" si="13"/>
        <v>42706.21427351718</v>
      </c>
      <c r="L318" s="12">
        <f t="shared" si="15"/>
        <v>0</v>
      </c>
      <c r="M318" s="61">
        <v>0</v>
      </c>
      <c r="N318" s="61">
        <v>0</v>
      </c>
      <c r="O318" s="59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42706.21427351718</v>
      </c>
      <c r="AD318" s="13">
        <v>0</v>
      </c>
      <c r="AE318" s="15">
        <f t="shared" si="14"/>
        <v>42706.21427351718</v>
      </c>
      <c r="AF318" s="12">
        <v>0</v>
      </c>
    </row>
    <row r="319" spans="1:32" s="9" customFormat="1" ht="150">
      <c r="A319" s="10" t="s">
        <v>2028</v>
      </c>
      <c r="B319" s="11" t="s">
        <v>839</v>
      </c>
      <c r="C319" s="11" t="s">
        <v>13</v>
      </c>
      <c r="D319" s="10" t="s">
        <v>838</v>
      </c>
      <c r="E319" s="11" t="s">
        <v>18</v>
      </c>
      <c r="F319" s="11" t="s">
        <v>36</v>
      </c>
      <c r="G319" s="28" t="s">
        <v>456</v>
      </c>
      <c r="H319" s="29" t="s">
        <v>457</v>
      </c>
      <c r="I319" s="29">
        <v>2031</v>
      </c>
      <c r="J319" s="29">
        <v>2031</v>
      </c>
      <c r="K319" s="12">
        <f t="shared" si="13"/>
        <v>2946.9105358402703</v>
      </c>
      <c r="L319" s="12">
        <f t="shared" si="15"/>
        <v>0</v>
      </c>
      <c r="M319" s="61">
        <v>0</v>
      </c>
      <c r="N319" s="61">
        <v>0</v>
      </c>
      <c r="O319" s="59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2946.9105358402703</v>
      </c>
      <c r="AD319" s="13">
        <v>0</v>
      </c>
      <c r="AE319" s="15">
        <f t="shared" si="14"/>
        <v>2946.9105358402703</v>
      </c>
      <c r="AF319" s="12">
        <v>0</v>
      </c>
    </row>
    <row r="320" spans="1:32" s="9" customFormat="1" ht="150">
      <c r="A320" s="10" t="s">
        <v>2029</v>
      </c>
      <c r="B320" s="11" t="s">
        <v>840</v>
      </c>
      <c r="C320" s="11" t="s">
        <v>13</v>
      </c>
      <c r="D320" s="10" t="s">
        <v>841</v>
      </c>
      <c r="E320" s="11" t="s">
        <v>18</v>
      </c>
      <c r="F320" s="11" t="s">
        <v>36</v>
      </c>
      <c r="G320" s="28" t="s">
        <v>842</v>
      </c>
      <c r="H320" s="29" t="s">
        <v>843</v>
      </c>
      <c r="I320" s="29">
        <v>2031</v>
      </c>
      <c r="J320" s="29">
        <v>2031</v>
      </c>
      <c r="K320" s="12">
        <f t="shared" si="13"/>
        <v>4360.4168011686688</v>
      </c>
      <c r="L320" s="12">
        <f t="shared" si="15"/>
        <v>0</v>
      </c>
      <c r="M320" s="61">
        <v>0</v>
      </c>
      <c r="N320" s="61">
        <v>0</v>
      </c>
      <c r="O320" s="59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4360.4168011686688</v>
      </c>
      <c r="AD320" s="13">
        <v>0</v>
      </c>
      <c r="AE320" s="15">
        <f t="shared" si="14"/>
        <v>4360.4168011686688</v>
      </c>
      <c r="AF320" s="12">
        <v>0</v>
      </c>
    </row>
    <row r="321" spans="1:32" s="9" customFormat="1" ht="150">
      <c r="A321" s="10" t="s">
        <v>2048</v>
      </c>
      <c r="B321" s="11" t="s">
        <v>845</v>
      </c>
      <c r="C321" s="11" t="s">
        <v>13</v>
      </c>
      <c r="D321" s="11" t="s">
        <v>844</v>
      </c>
      <c r="E321" s="11" t="s">
        <v>18</v>
      </c>
      <c r="F321" s="11" t="s">
        <v>36</v>
      </c>
      <c r="G321" s="11" t="s">
        <v>846</v>
      </c>
      <c r="H321" s="11" t="s">
        <v>860</v>
      </c>
      <c r="I321" s="29">
        <v>2031</v>
      </c>
      <c r="J321" s="29">
        <v>2031</v>
      </c>
      <c r="K321" s="12">
        <f t="shared" si="13"/>
        <v>3944.3420397850809</v>
      </c>
      <c r="L321" s="12">
        <f t="shared" si="15"/>
        <v>0</v>
      </c>
      <c r="M321" s="61">
        <v>0</v>
      </c>
      <c r="N321" s="61">
        <v>0</v>
      </c>
      <c r="O321" s="59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3944.3420397850809</v>
      </c>
      <c r="AD321" s="13">
        <v>0</v>
      </c>
      <c r="AE321" s="15">
        <f t="shared" si="14"/>
        <v>3944.3420397850809</v>
      </c>
      <c r="AF321" s="12">
        <v>0</v>
      </c>
    </row>
    <row r="322" spans="1:32" s="9" customFormat="1" ht="150">
      <c r="A322" s="10" t="s">
        <v>2049</v>
      </c>
      <c r="B322" s="11" t="s">
        <v>848</v>
      </c>
      <c r="C322" s="11" t="s">
        <v>13</v>
      </c>
      <c r="D322" s="10" t="s">
        <v>847</v>
      </c>
      <c r="E322" s="11" t="s">
        <v>18</v>
      </c>
      <c r="F322" s="11" t="s">
        <v>36</v>
      </c>
      <c r="G322" s="11" t="s">
        <v>857</v>
      </c>
      <c r="H322" s="11" t="s">
        <v>858</v>
      </c>
      <c r="I322" s="29">
        <v>2031</v>
      </c>
      <c r="J322" s="29">
        <v>2031</v>
      </c>
      <c r="K322" s="12">
        <f t="shared" ref="K322:K338" si="16">AE322</f>
        <v>12345.666614391623</v>
      </c>
      <c r="L322" s="12">
        <f t="shared" si="15"/>
        <v>0</v>
      </c>
      <c r="M322" s="61">
        <v>0</v>
      </c>
      <c r="N322" s="61">
        <v>0</v>
      </c>
      <c r="O322" s="59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12345.666614391623</v>
      </c>
      <c r="AD322" s="13">
        <v>0</v>
      </c>
      <c r="AE322" s="15">
        <f t="shared" ref="AE322:AE338" si="17">SUM(O322:AD322)</f>
        <v>12345.666614391623</v>
      </c>
      <c r="AF322" s="12">
        <v>0</v>
      </c>
    </row>
    <row r="323" spans="1:32" s="9" customFormat="1" ht="150">
      <c r="A323" s="10" t="s">
        <v>2050</v>
      </c>
      <c r="B323" s="11" t="s">
        <v>849</v>
      </c>
      <c r="C323" s="11" t="s">
        <v>13</v>
      </c>
      <c r="D323" s="10" t="s">
        <v>850</v>
      </c>
      <c r="E323" s="11" t="s">
        <v>18</v>
      </c>
      <c r="F323" s="11" t="s">
        <v>36</v>
      </c>
      <c r="G323" s="11" t="s">
        <v>316</v>
      </c>
      <c r="H323" s="11" t="s">
        <v>859</v>
      </c>
      <c r="I323" s="29">
        <v>2031</v>
      </c>
      <c r="J323" s="29">
        <v>2031</v>
      </c>
      <c r="K323" s="12">
        <f t="shared" si="16"/>
        <v>5082.3962796267979</v>
      </c>
      <c r="L323" s="12">
        <f t="shared" si="15"/>
        <v>0</v>
      </c>
      <c r="M323" s="61">
        <v>0</v>
      </c>
      <c r="N323" s="61">
        <v>0</v>
      </c>
      <c r="O323" s="59">
        <v>0</v>
      </c>
      <c r="P323" s="13">
        <v>0</v>
      </c>
      <c r="Q323" s="13">
        <v>0</v>
      </c>
      <c r="R323" s="13">
        <v>0</v>
      </c>
      <c r="S323" s="13">
        <v>0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5082.3962796267979</v>
      </c>
      <c r="AD323" s="13">
        <v>0</v>
      </c>
      <c r="AE323" s="15">
        <f t="shared" si="17"/>
        <v>5082.3962796267979</v>
      </c>
      <c r="AF323" s="12">
        <v>0</v>
      </c>
    </row>
    <row r="324" spans="1:32" s="9" customFormat="1" ht="150">
      <c r="A324" s="10" t="s">
        <v>2051</v>
      </c>
      <c r="B324" s="11" t="s">
        <v>854</v>
      </c>
      <c r="C324" s="11" t="s">
        <v>13</v>
      </c>
      <c r="D324" s="10" t="s">
        <v>855</v>
      </c>
      <c r="E324" s="11" t="s">
        <v>18</v>
      </c>
      <c r="F324" s="11" t="s">
        <v>36</v>
      </c>
      <c r="G324" s="11" t="s">
        <v>861</v>
      </c>
      <c r="H324" s="11" t="s">
        <v>862</v>
      </c>
      <c r="I324" s="29">
        <v>2031</v>
      </c>
      <c r="J324" s="29">
        <v>2031</v>
      </c>
      <c r="K324" s="12">
        <f t="shared" si="16"/>
        <v>8655.9133967766229</v>
      </c>
      <c r="L324" s="12">
        <f t="shared" si="15"/>
        <v>0</v>
      </c>
      <c r="M324" s="61">
        <v>0</v>
      </c>
      <c r="N324" s="61">
        <v>0</v>
      </c>
      <c r="O324" s="59">
        <v>0</v>
      </c>
      <c r="P324" s="13">
        <v>0</v>
      </c>
      <c r="Q324" s="13">
        <v>0</v>
      </c>
      <c r="R324" s="13">
        <v>0</v>
      </c>
      <c r="S324" s="13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8655.9133967766229</v>
      </c>
      <c r="AD324" s="13">
        <v>0</v>
      </c>
      <c r="AE324" s="15">
        <f t="shared" si="17"/>
        <v>8655.9133967766229</v>
      </c>
      <c r="AF324" s="12">
        <v>0</v>
      </c>
    </row>
    <row r="325" spans="1:32" s="9" customFormat="1" ht="150">
      <c r="A325" s="10" t="s">
        <v>2052</v>
      </c>
      <c r="B325" s="11" t="s">
        <v>852</v>
      </c>
      <c r="C325" s="11" t="s">
        <v>13</v>
      </c>
      <c r="D325" s="10" t="s">
        <v>853</v>
      </c>
      <c r="E325" s="11" t="s">
        <v>18</v>
      </c>
      <c r="F325" s="11" t="s">
        <v>36</v>
      </c>
      <c r="G325" s="11" t="s">
        <v>863</v>
      </c>
      <c r="H325" s="11" t="s">
        <v>864</v>
      </c>
      <c r="I325" s="29">
        <v>2031</v>
      </c>
      <c r="J325" s="29">
        <v>2031</v>
      </c>
      <c r="K325" s="12">
        <f t="shared" si="16"/>
        <v>17961.082721581879</v>
      </c>
      <c r="L325" s="12">
        <f t="shared" si="15"/>
        <v>0</v>
      </c>
      <c r="M325" s="61">
        <v>0</v>
      </c>
      <c r="N325" s="61">
        <v>0</v>
      </c>
      <c r="O325" s="59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17961.082721581879</v>
      </c>
      <c r="AD325" s="13">
        <v>0</v>
      </c>
      <c r="AE325" s="15">
        <f t="shared" si="17"/>
        <v>17961.082721581879</v>
      </c>
      <c r="AF325" s="12">
        <v>0</v>
      </c>
    </row>
    <row r="326" spans="1:32" s="9" customFormat="1" ht="314.25" customHeight="1">
      <c r="A326" s="10" t="s">
        <v>2053</v>
      </c>
      <c r="B326" s="11" t="s">
        <v>851</v>
      </c>
      <c r="C326" s="11" t="s">
        <v>13</v>
      </c>
      <c r="D326" s="11" t="s">
        <v>856</v>
      </c>
      <c r="E326" s="11" t="s">
        <v>18</v>
      </c>
      <c r="F326" s="11" t="s">
        <v>36</v>
      </c>
      <c r="G326" s="11" t="s">
        <v>865</v>
      </c>
      <c r="H326" s="11" t="s">
        <v>866</v>
      </c>
      <c r="I326" s="29">
        <v>2031</v>
      </c>
      <c r="J326" s="29">
        <v>2031</v>
      </c>
      <c r="K326" s="12">
        <f t="shared" si="16"/>
        <v>109703.27161082903</v>
      </c>
      <c r="L326" s="12">
        <f t="shared" si="15"/>
        <v>0</v>
      </c>
      <c r="M326" s="61">
        <v>0</v>
      </c>
      <c r="N326" s="61">
        <v>0</v>
      </c>
      <c r="O326" s="59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109703.27161082903</v>
      </c>
      <c r="AD326" s="13">
        <v>0</v>
      </c>
      <c r="AE326" s="15">
        <f t="shared" si="17"/>
        <v>109703.27161082903</v>
      </c>
      <c r="AF326" s="12">
        <v>0</v>
      </c>
    </row>
    <row r="327" spans="1:32" s="9" customFormat="1" ht="227.25" customHeight="1">
      <c r="A327" s="10" t="s">
        <v>2054</v>
      </c>
      <c r="B327" s="11" t="s">
        <v>867</v>
      </c>
      <c r="C327" s="11" t="s">
        <v>13</v>
      </c>
      <c r="D327" s="10" t="s">
        <v>868</v>
      </c>
      <c r="E327" s="11" t="s">
        <v>18</v>
      </c>
      <c r="F327" s="11" t="s">
        <v>36</v>
      </c>
      <c r="G327" s="11" t="s">
        <v>871</v>
      </c>
      <c r="H327" s="11" t="s">
        <v>872</v>
      </c>
      <c r="I327" s="29">
        <v>2032</v>
      </c>
      <c r="J327" s="29">
        <v>2032</v>
      </c>
      <c r="K327" s="12">
        <f t="shared" si="16"/>
        <v>3923.673349123877</v>
      </c>
      <c r="L327" s="12">
        <f t="shared" si="15"/>
        <v>0</v>
      </c>
      <c r="M327" s="61">
        <v>0</v>
      </c>
      <c r="N327" s="61">
        <v>0</v>
      </c>
      <c r="O327" s="59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3923.673349123877</v>
      </c>
      <c r="AE327" s="15">
        <f t="shared" si="17"/>
        <v>3923.673349123877</v>
      </c>
      <c r="AF327" s="12">
        <v>0</v>
      </c>
    </row>
    <row r="328" spans="1:32" s="9" customFormat="1" ht="150">
      <c r="A328" s="10" t="s">
        <v>2055</v>
      </c>
      <c r="B328" s="11" t="s">
        <v>870</v>
      </c>
      <c r="C328" s="11" t="s">
        <v>13</v>
      </c>
      <c r="D328" s="10" t="s">
        <v>869</v>
      </c>
      <c r="E328" s="11" t="s">
        <v>18</v>
      </c>
      <c r="F328" s="11" t="s">
        <v>36</v>
      </c>
      <c r="G328" s="28" t="s">
        <v>873</v>
      </c>
      <c r="H328" s="29" t="s">
        <v>874</v>
      </c>
      <c r="I328" s="29">
        <v>2032</v>
      </c>
      <c r="J328" s="29">
        <v>2032</v>
      </c>
      <c r="K328" s="12">
        <f t="shared" si="16"/>
        <v>7868.3736958109375</v>
      </c>
      <c r="L328" s="12">
        <f t="shared" si="15"/>
        <v>0</v>
      </c>
      <c r="M328" s="61">
        <v>0</v>
      </c>
      <c r="N328" s="61">
        <v>0</v>
      </c>
      <c r="O328" s="59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7868.3736958109375</v>
      </c>
      <c r="AE328" s="15">
        <f t="shared" si="17"/>
        <v>7868.3736958109375</v>
      </c>
      <c r="AF328" s="12">
        <v>0</v>
      </c>
    </row>
    <row r="329" spans="1:32" s="9" customFormat="1" ht="150">
      <c r="A329" s="10" t="s">
        <v>2056</v>
      </c>
      <c r="B329" s="11" t="s">
        <v>875</v>
      </c>
      <c r="C329" s="11" t="s">
        <v>13</v>
      </c>
      <c r="D329" s="10" t="s">
        <v>876</v>
      </c>
      <c r="E329" s="11" t="s">
        <v>18</v>
      </c>
      <c r="F329" s="11" t="s">
        <v>36</v>
      </c>
      <c r="G329" s="28" t="s">
        <v>877</v>
      </c>
      <c r="H329" s="29" t="s">
        <v>878</v>
      </c>
      <c r="I329" s="29">
        <v>2032</v>
      </c>
      <c r="J329" s="29">
        <v>2032</v>
      </c>
      <c r="K329" s="12">
        <f t="shared" si="16"/>
        <v>30378.774484964986</v>
      </c>
      <c r="L329" s="12">
        <f t="shared" si="15"/>
        <v>0</v>
      </c>
      <c r="M329" s="61">
        <v>0</v>
      </c>
      <c r="N329" s="61">
        <v>0</v>
      </c>
      <c r="O329" s="59">
        <v>0</v>
      </c>
      <c r="P329" s="13">
        <v>0</v>
      </c>
      <c r="Q329" s="13">
        <v>0</v>
      </c>
      <c r="R329" s="13">
        <v>0</v>
      </c>
      <c r="S329" s="13">
        <v>0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f>29580.0700210837+798.704463881286</f>
        <v>30378.774484964986</v>
      </c>
      <c r="AE329" s="15">
        <f t="shared" si="17"/>
        <v>30378.774484964986</v>
      </c>
      <c r="AF329" s="12">
        <v>0</v>
      </c>
    </row>
    <row r="330" spans="1:32" s="9" customFormat="1" ht="150">
      <c r="A330" s="10" t="s">
        <v>2057</v>
      </c>
      <c r="B330" s="11" t="s">
        <v>879</v>
      </c>
      <c r="C330" s="11" t="s">
        <v>13</v>
      </c>
      <c r="D330" s="10" t="s">
        <v>880</v>
      </c>
      <c r="E330" s="11" t="s">
        <v>18</v>
      </c>
      <c r="F330" s="11" t="s">
        <v>36</v>
      </c>
      <c r="G330" s="28" t="s">
        <v>881</v>
      </c>
      <c r="H330" s="29" t="s">
        <v>882</v>
      </c>
      <c r="I330" s="29">
        <v>2032</v>
      </c>
      <c r="J330" s="29">
        <v>2032</v>
      </c>
      <c r="K330" s="12">
        <f t="shared" si="16"/>
        <v>9711.8244151830841</v>
      </c>
      <c r="L330" s="12">
        <f t="shared" si="15"/>
        <v>0</v>
      </c>
      <c r="M330" s="61">
        <v>0</v>
      </c>
      <c r="N330" s="61">
        <v>0</v>
      </c>
      <c r="O330" s="59">
        <v>0</v>
      </c>
      <c r="P330" s="13">
        <v>0</v>
      </c>
      <c r="Q330" s="13">
        <v>0</v>
      </c>
      <c r="R330" s="13">
        <v>0</v>
      </c>
      <c r="S330" s="13">
        <v>0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9711.8244151830841</v>
      </c>
      <c r="AE330" s="15">
        <f t="shared" si="17"/>
        <v>9711.8244151830841</v>
      </c>
      <c r="AF330" s="12">
        <v>0</v>
      </c>
    </row>
    <row r="331" spans="1:32" s="9" customFormat="1" ht="150">
      <c r="A331" s="10" t="s">
        <v>2058</v>
      </c>
      <c r="B331" s="11" t="s">
        <v>883</v>
      </c>
      <c r="C331" s="11" t="s">
        <v>13</v>
      </c>
      <c r="D331" s="10" t="s">
        <v>884</v>
      </c>
      <c r="E331" s="11" t="s">
        <v>18</v>
      </c>
      <c r="F331" s="11" t="s">
        <v>36</v>
      </c>
      <c r="G331" s="11" t="s">
        <v>885</v>
      </c>
      <c r="H331" s="11" t="s">
        <v>886</v>
      </c>
      <c r="I331" s="29">
        <v>2032</v>
      </c>
      <c r="J331" s="29">
        <v>2032</v>
      </c>
      <c r="K331" s="12">
        <f t="shared" si="16"/>
        <v>37190.889462136038</v>
      </c>
      <c r="L331" s="12">
        <f t="shared" si="15"/>
        <v>0</v>
      </c>
      <c r="M331" s="61">
        <v>0</v>
      </c>
      <c r="N331" s="61">
        <v>0</v>
      </c>
      <c r="O331" s="59">
        <v>0</v>
      </c>
      <c r="P331" s="13">
        <v>0</v>
      </c>
      <c r="Q331" s="13">
        <v>0</v>
      </c>
      <c r="R331" s="13">
        <v>0</v>
      </c>
      <c r="S331" s="13">
        <v>0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37190.889462136038</v>
      </c>
      <c r="AE331" s="15">
        <f t="shared" si="17"/>
        <v>37190.889462136038</v>
      </c>
      <c r="AF331" s="12">
        <v>0</v>
      </c>
    </row>
    <row r="332" spans="1:32" s="9" customFormat="1" ht="150">
      <c r="A332" s="10" t="s">
        <v>2059</v>
      </c>
      <c r="B332" s="11" t="s">
        <v>887</v>
      </c>
      <c r="C332" s="11" t="s">
        <v>13</v>
      </c>
      <c r="D332" s="11" t="s">
        <v>888</v>
      </c>
      <c r="E332" s="11" t="s">
        <v>18</v>
      </c>
      <c r="F332" s="11" t="s">
        <v>36</v>
      </c>
      <c r="G332" s="11" t="s">
        <v>889</v>
      </c>
      <c r="H332" s="11" t="s">
        <v>890</v>
      </c>
      <c r="I332" s="29">
        <v>2032</v>
      </c>
      <c r="J332" s="29">
        <v>2032</v>
      </c>
      <c r="K332" s="12">
        <f t="shared" si="16"/>
        <v>41926.464592781114</v>
      </c>
      <c r="L332" s="12">
        <f t="shared" si="15"/>
        <v>0</v>
      </c>
      <c r="M332" s="61">
        <v>0</v>
      </c>
      <c r="N332" s="61">
        <v>0</v>
      </c>
      <c r="O332" s="59">
        <v>0</v>
      </c>
      <c r="P332" s="13">
        <v>0</v>
      </c>
      <c r="Q332" s="13">
        <v>0</v>
      </c>
      <c r="R332" s="13">
        <v>0</v>
      </c>
      <c r="S332" s="13">
        <v>0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41926.464592781114</v>
      </c>
      <c r="AE332" s="15">
        <f t="shared" si="17"/>
        <v>41926.464592781114</v>
      </c>
      <c r="AF332" s="12">
        <v>0</v>
      </c>
    </row>
    <row r="333" spans="1:32" s="9" customFormat="1" ht="240">
      <c r="A333" s="10" t="s">
        <v>2060</v>
      </c>
      <c r="B333" s="11" t="s">
        <v>892</v>
      </c>
      <c r="C333" s="11" t="s">
        <v>13</v>
      </c>
      <c r="D333" s="11" t="s">
        <v>891</v>
      </c>
      <c r="E333" s="11" t="s">
        <v>18</v>
      </c>
      <c r="F333" s="11" t="s">
        <v>36</v>
      </c>
      <c r="G333" s="11" t="s">
        <v>893</v>
      </c>
      <c r="H333" s="11" t="s">
        <v>894</v>
      </c>
      <c r="I333" s="29">
        <v>2032</v>
      </c>
      <c r="J333" s="29">
        <v>2032</v>
      </c>
      <c r="K333" s="12">
        <f t="shared" si="16"/>
        <v>65875.760810460488</v>
      </c>
      <c r="L333" s="12">
        <f t="shared" si="15"/>
        <v>0</v>
      </c>
      <c r="M333" s="61">
        <v>0</v>
      </c>
      <c r="N333" s="61">
        <v>0</v>
      </c>
      <c r="O333" s="59">
        <v>0</v>
      </c>
      <c r="P333" s="13">
        <v>0</v>
      </c>
      <c r="Q333" s="13">
        <v>0</v>
      </c>
      <c r="R333" s="13">
        <v>0</v>
      </c>
      <c r="S333" s="13">
        <v>0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65875.760810460488</v>
      </c>
      <c r="AE333" s="15">
        <f t="shared" si="17"/>
        <v>65875.760810460488</v>
      </c>
      <c r="AF333" s="12">
        <v>0</v>
      </c>
    </row>
    <row r="334" spans="1:32" s="9" customFormat="1" ht="150">
      <c r="A334" s="10" t="s">
        <v>2061</v>
      </c>
      <c r="B334" s="11" t="s">
        <v>896</v>
      </c>
      <c r="C334" s="11" t="s">
        <v>13</v>
      </c>
      <c r="D334" s="11" t="s">
        <v>895</v>
      </c>
      <c r="E334" s="11" t="s">
        <v>18</v>
      </c>
      <c r="F334" s="11" t="s">
        <v>36</v>
      </c>
      <c r="G334" s="11" t="s">
        <v>897</v>
      </c>
      <c r="H334" s="11" t="s">
        <v>898</v>
      </c>
      <c r="I334" s="29">
        <v>2032</v>
      </c>
      <c r="J334" s="29">
        <v>2032</v>
      </c>
      <c r="K334" s="12">
        <f t="shared" si="16"/>
        <v>81039.142226827258</v>
      </c>
      <c r="L334" s="12">
        <f t="shared" si="15"/>
        <v>0</v>
      </c>
      <c r="M334" s="61">
        <v>0</v>
      </c>
      <c r="N334" s="61">
        <v>0</v>
      </c>
      <c r="O334" s="59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81039.142226827258</v>
      </c>
      <c r="AE334" s="15">
        <f t="shared" si="17"/>
        <v>81039.142226827258</v>
      </c>
      <c r="AF334" s="12">
        <v>0</v>
      </c>
    </row>
    <row r="335" spans="1:32" s="9" customFormat="1" ht="150">
      <c r="A335" s="10" t="s">
        <v>2062</v>
      </c>
      <c r="B335" s="11" t="s">
        <v>901</v>
      </c>
      <c r="C335" s="11" t="s">
        <v>13</v>
      </c>
      <c r="D335" s="10" t="s">
        <v>902</v>
      </c>
      <c r="E335" s="11" t="s">
        <v>18</v>
      </c>
      <c r="F335" s="11" t="s">
        <v>36</v>
      </c>
      <c r="G335" s="28" t="s">
        <v>899</v>
      </c>
      <c r="H335" s="29" t="s">
        <v>900</v>
      </c>
      <c r="I335" s="29">
        <v>2032</v>
      </c>
      <c r="J335" s="29">
        <v>2032</v>
      </c>
      <c r="K335" s="12">
        <f t="shared" si="16"/>
        <v>6519.5364149676298</v>
      </c>
      <c r="L335" s="12">
        <f t="shared" si="15"/>
        <v>0</v>
      </c>
      <c r="M335" s="61">
        <v>0</v>
      </c>
      <c r="N335" s="61">
        <v>0</v>
      </c>
      <c r="O335" s="59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6519.5364149676298</v>
      </c>
      <c r="AE335" s="15">
        <f t="shared" si="17"/>
        <v>6519.5364149676298</v>
      </c>
      <c r="AF335" s="12">
        <v>0</v>
      </c>
    </row>
    <row r="336" spans="1:32" s="9" customFormat="1" ht="150">
      <c r="A336" s="10" t="s">
        <v>2063</v>
      </c>
      <c r="B336" s="11" t="s">
        <v>904</v>
      </c>
      <c r="C336" s="11" t="s">
        <v>13</v>
      </c>
      <c r="D336" s="10" t="s">
        <v>903</v>
      </c>
      <c r="E336" s="11" t="s">
        <v>18</v>
      </c>
      <c r="F336" s="11" t="s">
        <v>36</v>
      </c>
      <c r="G336" s="11" t="s">
        <v>881</v>
      </c>
      <c r="H336" s="11" t="s">
        <v>905</v>
      </c>
      <c r="I336" s="29">
        <v>2032</v>
      </c>
      <c r="J336" s="29">
        <v>2032</v>
      </c>
      <c r="K336" s="12">
        <f t="shared" si="16"/>
        <v>3057.3763510664858</v>
      </c>
      <c r="L336" s="12">
        <f t="shared" si="15"/>
        <v>0</v>
      </c>
      <c r="M336" s="61">
        <v>0</v>
      </c>
      <c r="N336" s="61">
        <v>0</v>
      </c>
      <c r="O336" s="59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3057.3763510664858</v>
      </c>
      <c r="AE336" s="15">
        <f t="shared" si="17"/>
        <v>3057.3763510664858</v>
      </c>
      <c r="AF336" s="12">
        <v>0</v>
      </c>
    </row>
    <row r="337" spans="1:32" s="9" customFormat="1" ht="150">
      <c r="A337" s="10" t="s">
        <v>2064</v>
      </c>
      <c r="B337" s="11" t="s">
        <v>906</v>
      </c>
      <c r="C337" s="11" t="s">
        <v>13</v>
      </c>
      <c r="D337" s="10" t="s">
        <v>907</v>
      </c>
      <c r="E337" s="11" t="s">
        <v>18</v>
      </c>
      <c r="F337" s="11" t="s">
        <v>36</v>
      </c>
      <c r="G337" s="11" t="s">
        <v>908</v>
      </c>
      <c r="H337" s="11" t="s">
        <v>909</v>
      </c>
      <c r="I337" s="29">
        <v>2032</v>
      </c>
      <c r="J337" s="29">
        <v>2032</v>
      </c>
      <c r="K337" s="12">
        <f t="shared" si="16"/>
        <v>13258.644684334942</v>
      </c>
      <c r="L337" s="12">
        <f t="shared" si="15"/>
        <v>0</v>
      </c>
      <c r="M337" s="61">
        <v>0</v>
      </c>
      <c r="N337" s="61">
        <v>0</v>
      </c>
      <c r="O337" s="59">
        <v>0</v>
      </c>
      <c r="P337" s="13">
        <v>0</v>
      </c>
      <c r="Q337" s="13">
        <v>0</v>
      </c>
      <c r="R337" s="13">
        <v>0</v>
      </c>
      <c r="S337" s="13">
        <v>0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13258.644684334942</v>
      </c>
      <c r="AE337" s="15">
        <f t="shared" si="17"/>
        <v>13258.644684334942</v>
      </c>
      <c r="AF337" s="12">
        <v>0</v>
      </c>
    </row>
    <row r="338" spans="1:32" s="9" customFormat="1" ht="150">
      <c r="A338" s="10" t="s">
        <v>2065</v>
      </c>
      <c r="B338" s="11" t="s">
        <v>910</v>
      </c>
      <c r="C338" s="11" t="s">
        <v>13</v>
      </c>
      <c r="D338" s="10" t="s">
        <v>911</v>
      </c>
      <c r="E338" s="11" t="s">
        <v>18</v>
      </c>
      <c r="F338" s="11" t="s">
        <v>36</v>
      </c>
      <c r="G338" s="11" t="s">
        <v>912</v>
      </c>
      <c r="H338" s="11" t="s">
        <v>913</v>
      </c>
      <c r="I338" s="29">
        <v>2032</v>
      </c>
      <c r="J338" s="29">
        <v>2032</v>
      </c>
      <c r="K338" s="12">
        <f t="shared" si="16"/>
        <v>1249.5395123432049</v>
      </c>
      <c r="L338" s="12">
        <f t="shared" si="15"/>
        <v>0</v>
      </c>
      <c r="M338" s="61">
        <v>0</v>
      </c>
      <c r="N338" s="61">
        <v>0</v>
      </c>
      <c r="O338" s="59">
        <v>0</v>
      </c>
      <c r="P338" s="13">
        <v>0</v>
      </c>
      <c r="Q338" s="13">
        <v>0</v>
      </c>
      <c r="R338" s="13">
        <v>0</v>
      </c>
      <c r="S338" s="13">
        <v>0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1249.5395123432049</v>
      </c>
      <c r="AE338" s="15">
        <f t="shared" si="17"/>
        <v>1249.5395123432049</v>
      </c>
      <c r="AF338" s="12">
        <v>0</v>
      </c>
    </row>
    <row r="339" spans="1:32" s="9" customFormat="1" ht="24.75" customHeight="1">
      <c r="A339" s="118" t="s">
        <v>1421</v>
      </c>
      <c r="B339" s="119"/>
      <c r="C339" s="119"/>
      <c r="D339" s="119"/>
      <c r="E339" s="119"/>
      <c r="F339" s="119"/>
      <c r="G339" s="119"/>
      <c r="H339" s="119"/>
      <c r="I339" s="119"/>
      <c r="J339" s="119"/>
      <c r="K339" s="41">
        <f>SUM(K73:K338)</f>
        <v>4083180.9040000001</v>
      </c>
      <c r="L339" s="41">
        <f>SUM(L73:L338)</f>
        <v>0</v>
      </c>
      <c r="M339" s="41">
        <f>SUM(M16:M338)</f>
        <v>128587.87</v>
      </c>
      <c r="N339" s="41">
        <f>SUM(N16:N338)</f>
        <v>111702.55439999999</v>
      </c>
      <c r="O339" s="89">
        <f>SUM(O72:O338)</f>
        <v>134973.74399999998</v>
      </c>
      <c r="P339" s="41">
        <f t="shared" ref="P339:AF339" si="18">SUM(P73:P338)</f>
        <v>235737</v>
      </c>
      <c r="Q339" s="41">
        <f t="shared" si="18"/>
        <v>233999.99999999997</v>
      </c>
      <c r="R339" s="41">
        <f t="shared" si="18"/>
        <v>237999.99999999997</v>
      </c>
      <c r="S339" s="41">
        <f t="shared" si="18"/>
        <v>241999.99999999997</v>
      </c>
      <c r="T339" s="41">
        <f t="shared" si="18"/>
        <v>247000</v>
      </c>
      <c r="U339" s="41">
        <f t="shared" si="18"/>
        <v>251000</v>
      </c>
      <c r="V339" s="41">
        <f t="shared" si="18"/>
        <v>256000</v>
      </c>
      <c r="W339" s="41">
        <f t="shared" si="18"/>
        <v>260999.99999999997</v>
      </c>
      <c r="X339" s="41">
        <f t="shared" si="18"/>
        <v>265999.99999999994</v>
      </c>
      <c r="Y339" s="41">
        <f t="shared" si="18"/>
        <v>272000.00000000006</v>
      </c>
      <c r="Z339" s="41">
        <f t="shared" si="18"/>
        <v>276999.99999999994</v>
      </c>
      <c r="AA339" s="41">
        <f t="shared" si="18"/>
        <v>283000</v>
      </c>
      <c r="AB339" s="41">
        <f t="shared" si="18"/>
        <v>289000</v>
      </c>
      <c r="AC339" s="41">
        <f t="shared" si="18"/>
        <v>295999.99999999994</v>
      </c>
      <c r="AD339" s="41">
        <f t="shared" si="18"/>
        <v>301999.99999999994</v>
      </c>
      <c r="AE339" s="41">
        <f t="shared" si="18"/>
        <v>4083180.9040000001</v>
      </c>
      <c r="AF339" s="41">
        <f t="shared" si="18"/>
        <v>0</v>
      </c>
    </row>
    <row r="340" spans="1:32" s="9" customFormat="1" ht="28.5" customHeight="1">
      <c r="A340" s="106" t="s">
        <v>943</v>
      </c>
      <c r="B340" s="107"/>
      <c r="C340" s="107"/>
      <c r="D340" s="107"/>
      <c r="E340" s="107"/>
      <c r="F340" s="107"/>
      <c r="G340" s="107"/>
      <c r="H340" s="107"/>
      <c r="I340" s="107"/>
      <c r="J340" s="107"/>
      <c r="K340" s="107"/>
      <c r="L340" s="107"/>
      <c r="M340" s="107"/>
      <c r="N340" s="107"/>
      <c r="O340" s="107"/>
      <c r="P340" s="107"/>
      <c r="Q340" s="107"/>
      <c r="R340" s="107"/>
      <c r="S340" s="107"/>
      <c r="T340" s="107"/>
      <c r="U340" s="107"/>
      <c r="V340" s="107"/>
      <c r="W340" s="107"/>
      <c r="X340" s="107"/>
      <c r="Y340" s="107"/>
      <c r="Z340" s="107"/>
      <c r="AA340" s="107"/>
      <c r="AB340" s="107"/>
      <c r="AC340" s="107"/>
      <c r="AD340" s="107"/>
      <c r="AE340" s="107"/>
      <c r="AF340" s="108"/>
    </row>
    <row r="341" spans="1:32" s="53" customFormat="1" ht="60">
      <c r="A341" s="56" t="s">
        <v>1226</v>
      </c>
      <c r="B341" s="57" t="s">
        <v>1830</v>
      </c>
      <c r="C341" s="58" t="s">
        <v>946</v>
      </c>
      <c r="D341" s="58" t="s">
        <v>1642</v>
      </c>
      <c r="E341" s="58" t="s">
        <v>951</v>
      </c>
      <c r="F341" s="69" t="s">
        <v>952</v>
      </c>
      <c r="G341" s="58" t="s">
        <v>1831</v>
      </c>
      <c r="H341" s="56" t="s">
        <v>1832</v>
      </c>
      <c r="I341" s="60" t="s">
        <v>1640</v>
      </c>
      <c r="J341" s="60" t="s">
        <v>1640</v>
      </c>
      <c r="K341" s="61">
        <f>AE341</f>
        <v>699.55</v>
      </c>
      <c r="L341" s="61">
        <v>0</v>
      </c>
      <c r="M341" s="61">
        <v>699.55</v>
      </c>
      <c r="N341" s="61">
        <v>0</v>
      </c>
      <c r="O341" s="61">
        <v>0</v>
      </c>
      <c r="P341" s="61">
        <v>0</v>
      </c>
      <c r="Q341" s="61">
        <v>0</v>
      </c>
      <c r="R341" s="61">
        <v>0</v>
      </c>
      <c r="S341" s="61">
        <v>0</v>
      </c>
      <c r="T341" s="61">
        <v>0</v>
      </c>
      <c r="U341" s="61">
        <v>0</v>
      </c>
      <c r="V341" s="61">
        <v>0</v>
      </c>
      <c r="W341" s="61">
        <v>0</v>
      </c>
      <c r="X341" s="61">
        <v>0</v>
      </c>
      <c r="Y341" s="61">
        <v>0</v>
      </c>
      <c r="Z341" s="61">
        <v>0</v>
      </c>
      <c r="AA341" s="61">
        <v>0</v>
      </c>
      <c r="AB341" s="61">
        <v>0</v>
      </c>
      <c r="AC341" s="61">
        <v>0</v>
      </c>
      <c r="AD341" s="61">
        <v>0</v>
      </c>
      <c r="AE341" s="61">
        <f>SUM(M341:AD341)</f>
        <v>699.55</v>
      </c>
      <c r="AF341" s="61">
        <v>0</v>
      </c>
    </row>
    <row r="342" spans="1:32" s="53" customFormat="1" ht="66.75" customHeight="1">
      <c r="A342" s="56" t="s">
        <v>2082</v>
      </c>
      <c r="B342" s="57" t="s">
        <v>1833</v>
      </c>
      <c r="C342" s="58" t="s">
        <v>946</v>
      </c>
      <c r="D342" s="58" t="s">
        <v>1834</v>
      </c>
      <c r="E342" s="58" t="s">
        <v>951</v>
      </c>
      <c r="F342" s="58" t="s">
        <v>1399</v>
      </c>
      <c r="G342" s="56" t="s">
        <v>1835</v>
      </c>
      <c r="H342" s="56" t="s">
        <v>1836</v>
      </c>
      <c r="I342" s="60" t="s">
        <v>1683</v>
      </c>
      <c r="J342" s="60" t="s">
        <v>1683</v>
      </c>
      <c r="K342" s="61">
        <f t="shared" ref="K342:K405" si="19">AE342</f>
        <v>4893.3899999999994</v>
      </c>
      <c r="L342" s="61">
        <v>0</v>
      </c>
      <c r="M342" s="61">
        <v>0</v>
      </c>
      <c r="N342" s="61">
        <v>4893.3899999999994</v>
      </c>
      <c r="O342" s="61">
        <v>0</v>
      </c>
      <c r="P342" s="61">
        <v>0</v>
      </c>
      <c r="Q342" s="61">
        <v>0</v>
      </c>
      <c r="R342" s="61">
        <v>0</v>
      </c>
      <c r="S342" s="61">
        <v>0</v>
      </c>
      <c r="T342" s="61">
        <v>0</v>
      </c>
      <c r="U342" s="61">
        <v>0</v>
      </c>
      <c r="V342" s="61">
        <v>0</v>
      </c>
      <c r="W342" s="61">
        <v>0</v>
      </c>
      <c r="X342" s="61">
        <v>0</v>
      </c>
      <c r="Y342" s="61">
        <v>0</v>
      </c>
      <c r="Z342" s="61">
        <v>0</v>
      </c>
      <c r="AA342" s="61">
        <v>0</v>
      </c>
      <c r="AB342" s="61">
        <v>0</v>
      </c>
      <c r="AC342" s="61">
        <v>0</v>
      </c>
      <c r="AD342" s="61">
        <v>0</v>
      </c>
      <c r="AE342" s="61">
        <f t="shared" ref="AE342:AE405" si="20">SUM(M342:AD342)</f>
        <v>4893.3899999999994</v>
      </c>
      <c r="AF342" s="61">
        <v>0</v>
      </c>
    </row>
    <row r="343" spans="1:32" s="53" customFormat="1" ht="271.5" customHeight="1">
      <c r="A343" s="56" t="s">
        <v>1227</v>
      </c>
      <c r="B343" s="57" t="s">
        <v>1837</v>
      </c>
      <c r="C343" s="70" t="s">
        <v>1838</v>
      </c>
      <c r="D343" s="58" t="s">
        <v>1839</v>
      </c>
      <c r="E343" s="58" t="s">
        <v>1840</v>
      </c>
      <c r="F343" s="58" t="s">
        <v>958</v>
      </c>
      <c r="G343" s="58" t="s">
        <v>959</v>
      </c>
      <c r="H343" s="58" t="s">
        <v>960</v>
      </c>
      <c r="I343" s="56" t="s">
        <v>1640</v>
      </c>
      <c r="J343" s="56" t="s">
        <v>1640</v>
      </c>
      <c r="K343" s="61">
        <f t="shared" si="19"/>
        <v>1500</v>
      </c>
      <c r="L343" s="61">
        <v>0</v>
      </c>
      <c r="M343" s="61">
        <v>1500</v>
      </c>
      <c r="N343" s="61">
        <v>0</v>
      </c>
      <c r="O343" s="61">
        <v>0</v>
      </c>
      <c r="P343" s="61">
        <v>0</v>
      </c>
      <c r="Q343" s="61">
        <v>0</v>
      </c>
      <c r="R343" s="61">
        <v>0</v>
      </c>
      <c r="S343" s="61">
        <v>0</v>
      </c>
      <c r="T343" s="61">
        <v>0</v>
      </c>
      <c r="U343" s="61">
        <v>0</v>
      </c>
      <c r="V343" s="61">
        <v>0</v>
      </c>
      <c r="W343" s="61">
        <v>0</v>
      </c>
      <c r="X343" s="61">
        <v>0</v>
      </c>
      <c r="Y343" s="61">
        <v>0</v>
      </c>
      <c r="Z343" s="61">
        <v>0</v>
      </c>
      <c r="AA343" s="61">
        <v>0</v>
      </c>
      <c r="AB343" s="61">
        <v>0</v>
      </c>
      <c r="AC343" s="61">
        <v>0</v>
      </c>
      <c r="AD343" s="61">
        <v>0</v>
      </c>
      <c r="AE343" s="61">
        <f t="shared" si="20"/>
        <v>1500</v>
      </c>
      <c r="AF343" s="61">
        <v>0</v>
      </c>
    </row>
    <row r="344" spans="1:32" s="53" customFormat="1" ht="264.75" customHeight="1">
      <c r="A344" s="56" t="s">
        <v>1228</v>
      </c>
      <c r="B344" s="57" t="s">
        <v>1841</v>
      </c>
      <c r="C344" s="70" t="s">
        <v>1838</v>
      </c>
      <c r="D344" s="58" t="s">
        <v>1842</v>
      </c>
      <c r="E344" s="58" t="s">
        <v>1840</v>
      </c>
      <c r="F344" s="58" t="s">
        <v>958</v>
      </c>
      <c r="G344" s="58" t="s">
        <v>959</v>
      </c>
      <c r="H344" s="58" t="s">
        <v>960</v>
      </c>
      <c r="I344" s="56" t="s">
        <v>1640</v>
      </c>
      <c r="J344" s="56" t="s">
        <v>1640</v>
      </c>
      <c r="K344" s="61">
        <f t="shared" si="19"/>
        <v>7215</v>
      </c>
      <c r="L344" s="61">
        <v>0</v>
      </c>
      <c r="M344" s="61">
        <v>7215</v>
      </c>
      <c r="N344" s="61">
        <v>0</v>
      </c>
      <c r="O344" s="61">
        <v>0</v>
      </c>
      <c r="P344" s="61">
        <v>0</v>
      </c>
      <c r="Q344" s="61">
        <v>0</v>
      </c>
      <c r="R344" s="61">
        <v>0</v>
      </c>
      <c r="S344" s="61">
        <v>0</v>
      </c>
      <c r="T344" s="61">
        <v>0</v>
      </c>
      <c r="U344" s="61">
        <v>0</v>
      </c>
      <c r="V344" s="61">
        <v>0</v>
      </c>
      <c r="W344" s="61">
        <v>0</v>
      </c>
      <c r="X344" s="61">
        <v>0</v>
      </c>
      <c r="Y344" s="61">
        <v>0</v>
      </c>
      <c r="Z344" s="61">
        <v>0</v>
      </c>
      <c r="AA344" s="61">
        <v>0</v>
      </c>
      <c r="AB344" s="61">
        <v>0</v>
      </c>
      <c r="AC344" s="61">
        <v>0</v>
      </c>
      <c r="AD344" s="61">
        <v>0</v>
      </c>
      <c r="AE344" s="61">
        <f t="shared" si="20"/>
        <v>7215</v>
      </c>
      <c r="AF344" s="61">
        <v>0</v>
      </c>
    </row>
    <row r="345" spans="1:32" s="53" customFormat="1" ht="183" customHeight="1">
      <c r="A345" s="56" t="s">
        <v>1229</v>
      </c>
      <c r="B345" s="57" t="s">
        <v>1843</v>
      </c>
      <c r="C345" s="58" t="s">
        <v>1844</v>
      </c>
      <c r="D345" s="58" t="s">
        <v>1845</v>
      </c>
      <c r="E345" s="58" t="s">
        <v>1846</v>
      </c>
      <c r="F345" s="58" t="s">
        <v>958</v>
      </c>
      <c r="G345" s="71" t="s">
        <v>1847</v>
      </c>
      <c r="H345" s="71" t="s">
        <v>1848</v>
      </c>
      <c r="I345" s="56" t="s">
        <v>1640</v>
      </c>
      <c r="J345" s="56" t="s">
        <v>1640</v>
      </c>
      <c r="K345" s="61">
        <f t="shared" si="19"/>
        <v>637.09</v>
      </c>
      <c r="L345" s="61">
        <v>0</v>
      </c>
      <c r="M345" s="61">
        <v>637.09</v>
      </c>
      <c r="N345" s="61">
        <v>0</v>
      </c>
      <c r="O345" s="61">
        <v>0</v>
      </c>
      <c r="P345" s="61">
        <v>0</v>
      </c>
      <c r="Q345" s="61">
        <v>0</v>
      </c>
      <c r="R345" s="61">
        <v>0</v>
      </c>
      <c r="S345" s="61">
        <v>0</v>
      </c>
      <c r="T345" s="61">
        <v>0</v>
      </c>
      <c r="U345" s="61">
        <v>0</v>
      </c>
      <c r="V345" s="61">
        <v>0</v>
      </c>
      <c r="W345" s="61">
        <v>0</v>
      </c>
      <c r="X345" s="61">
        <v>0</v>
      </c>
      <c r="Y345" s="61">
        <v>0</v>
      </c>
      <c r="Z345" s="61">
        <v>0</v>
      </c>
      <c r="AA345" s="61">
        <v>0</v>
      </c>
      <c r="AB345" s="61">
        <v>0</v>
      </c>
      <c r="AC345" s="61">
        <v>0</v>
      </c>
      <c r="AD345" s="61">
        <v>0</v>
      </c>
      <c r="AE345" s="61">
        <f t="shared" si="20"/>
        <v>637.09</v>
      </c>
      <c r="AF345" s="61">
        <v>0</v>
      </c>
    </row>
    <row r="346" spans="1:32" s="53" customFormat="1" ht="155.25" customHeight="1">
      <c r="A346" s="56" t="s">
        <v>1230</v>
      </c>
      <c r="B346" s="58" t="s">
        <v>1849</v>
      </c>
      <c r="C346" s="70" t="s">
        <v>1850</v>
      </c>
      <c r="D346" s="58" t="s">
        <v>2081</v>
      </c>
      <c r="E346" s="58" t="s">
        <v>1851</v>
      </c>
      <c r="F346" s="58" t="s">
        <v>958</v>
      </c>
      <c r="G346" s="58" t="s">
        <v>959</v>
      </c>
      <c r="H346" s="58" t="s">
        <v>960</v>
      </c>
      <c r="I346" s="56" t="s">
        <v>1640</v>
      </c>
      <c r="J346" s="56" t="s">
        <v>1640</v>
      </c>
      <c r="K346" s="61">
        <f t="shared" si="19"/>
        <v>4636.49</v>
      </c>
      <c r="L346" s="61">
        <v>0</v>
      </c>
      <c r="M346" s="61">
        <v>4636.49</v>
      </c>
      <c r="N346" s="61">
        <v>0</v>
      </c>
      <c r="O346" s="61">
        <v>0</v>
      </c>
      <c r="P346" s="61">
        <v>0</v>
      </c>
      <c r="Q346" s="61">
        <v>0</v>
      </c>
      <c r="R346" s="61">
        <v>0</v>
      </c>
      <c r="S346" s="61">
        <v>0</v>
      </c>
      <c r="T346" s="61">
        <v>0</v>
      </c>
      <c r="U346" s="61">
        <v>0</v>
      </c>
      <c r="V346" s="61">
        <v>0</v>
      </c>
      <c r="W346" s="61">
        <v>0</v>
      </c>
      <c r="X346" s="61">
        <v>0</v>
      </c>
      <c r="Y346" s="61">
        <v>0</v>
      </c>
      <c r="Z346" s="61">
        <v>0</v>
      </c>
      <c r="AA346" s="61">
        <v>0</v>
      </c>
      <c r="AB346" s="61">
        <v>0</v>
      </c>
      <c r="AC346" s="61">
        <v>0</v>
      </c>
      <c r="AD346" s="61">
        <v>0</v>
      </c>
      <c r="AE346" s="61">
        <f t="shared" si="20"/>
        <v>4636.49</v>
      </c>
      <c r="AF346" s="61">
        <v>0</v>
      </c>
    </row>
    <row r="347" spans="1:32" s="53" customFormat="1" ht="228" customHeight="1">
      <c r="A347" s="56" t="s">
        <v>1231</v>
      </c>
      <c r="B347" s="58" t="s">
        <v>1849</v>
      </c>
      <c r="C347" s="70" t="s">
        <v>1850</v>
      </c>
      <c r="D347" s="58" t="s">
        <v>2081</v>
      </c>
      <c r="E347" s="58" t="s">
        <v>1852</v>
      </c>
      <c r="F347" s="58" t="s">
        <v>958</v>
      </c>
      <c r="G347" s="58" t="s">
        <v>959</v>
      </c>
      <c r="H347" s="58" t="s">
        <v>960</v>
      </c>
      <c r="I347" s="56" t="s">
        <v>1683</v>
      </c>
      <c r="J347" s="56" t="s">
        <v>1683</v>
      </c>
      <c r="K347" s="61">
        <f t="shared" si="19"/>
        <v>6969.027</v>
      </c>
      <c r="L347" s="61">
        <v>0</v>
      </c>
      <c r="M347" s="61">
        <v>0</v>
      </c>
      <c r="N347" s="61">
        <v>6969.027</v>
      </c>
      <c r="O347" s="61">
        <v>0</v>
      </c>
      <c r="P347" s="61">
        <v>0</v>
      </c>
      <c r="Q347" s="61">
        <v>0</v>
      </c>
      <c r="R347" s="61">
        <v>0</v>
      </c>
      <c r="S347" s="61">
        <v>0</v>
      </c>
      <c r="T347" s="61">
        <v>0</v>
      </c>
      <c r="U347" s="61">
        <v>0</v>
      </c>
      <c r="V347" s="61">
        <v>0</v>
      </c>
      <c r="W347" s="61">
        <v>0</v>
      </c>
      <c r="X347" s="61">
        <v>0</v>
      </c>
      <c r="Y347" s="61">
        <v>0</v>
      </c>
      <c r="Z347" s="61">
        <v>0</v>
      </c>
      <c r="AA347" s="61">
        <v>0</v>
      </c>
      <c r="AB347" s="61">
        <v>0</v>
      </c>
      <c r="AC347" s="61">
        <v>0</v>
      </c>
      <c r="AD347" s="61">
        <v>0</v>
      </c>
      <c r="AE347" s="61">
        <f t="shared" si="20"/>
        <v>6969.027</v>
      </c>
      <c r="AF347" s="61">
        <v>0</v>
      </c>
    </row>
    <row r="348" spans="1:32" s="53" customFormat="1" ht="105">
      <c r="A348" s="56" t="s">
        <v>1232</v>
      </c>
      <c r="B348" s="57" t="s">
        <v>1853</v>
      </c>
      <c r="C348" s="58" t="s">
        <v>1854</v>
      </c>
      <c r="D348" s="58" t="s">
        <v>1855</v>
      </c>
      <c r="E348" s="58" t="s">
        <v>1856</v>
      </c>
      <c r="F348" s="58" t="s">
        <v>958</v>
      </c>
      <c r="G348" s="71" t="s">
        <v>1857</v>
      </c>
      <c r="H348" s="71" t="s">
        <v>1848</v>
      </c>
      <c r="I348" s="56" t="s">
        <v>1640</v>
      </c>
      <c r="J348" s="56" t="s">
        <v>1640</v>
      </c>
      <c r="K348" s="61">
        <f t="shared" si="19"/>
        <v>308</v>
      </c>
      <c r="L348" s="61">
        <v>0</v>
      </c>
      <c r="M348" s="61">
        <v>308</v>
      </c>
      <c r="N348" s="61">
        <v>0</v>
      </c>
      <c r="O348" s="61">
        <v>0</v>
      </c>
      <c r="P348" s="61">
        <v>0</v>
      </c>
      <c r="Q348" s="61">
        <v>0</v>
      </c>
      <c r="R348" s="61">
        <v>0</v>
      </c>
      <c r="S348" s="61">
        <v>0</v>
      </c>
      <c r="T348" s="61">
        <v>0</v>
      </c>
      <c r="U348" s="61">
        <v>0</v>
      </c>
      <c r="V348" s="61">
        <v>0</v>
      </c>
      <c r="W348" s="61">
        <v>0</v>
      </c>
      <c r="X348" s="61">
        <v>0</v>
      </c>
      <c r="Y348" s="61">
        <v>0</v>
      </c>
      <c r="Z348" s="61">
        <v>0</v>
      </c>
      <c r="AA348" s="61">
        <v>0</v>
      </c>
      <c r="AB348" s="61">
        <v>0</v>
      </c>
      <c r="AC348" s="61">
        <v>0</v>
      </c>
      <c r="AD348" s="61">
        <v>0</v>
      </c>
      <c r="AE348" s="61">
        <f t="shared" si="20"/>
        <v>308</v>
      </c>
      <c r="AF348" s="61">
        <v>0</v>
      </c>
    </row>
    <row r="349" spans="1:32" s="53" customFormat="1" ht="30">
      <c r="A349" s="56" t="s">
        <v>1233</v>
      </c>
      <c r="B349" s="73" t="s">
        <v>1858</v>
      </c>
      <c r="C349" s="58" t="s">
        <v>1859</v>
      </c>
      <c r="D349" s="58" t="s">
        <v>1366</v>
      </c>
      <c r="E349" s="58" t="s">
        <v>951</v>
      </c>
      <c r="F349" s="58" t="s">
        <v>958</v>
      </c>
      <c r="G349" s="58">
        <v>0</v>
      </c>
      <c r="H349" s="58">
        <v>7</v>
      </c>
      <c r="I349" s="56" t="s">
        <v>1640</v>
      </c>
      <c r="J349" s="56" t="s">
        <v>1640</v>
      </c>
      <c r="K349" s="61">
        <f t="shared" si="19"/>
        <v>220.2</v>
      </c>
      <c r="L349" s="61">
        <v>0</v>
      </c>
      <c r="M349" s="61">
        <v>220.2</v>
      </c>
      <c r="N349" s="61">
        <v>0</v>
      </c>
      <c r="O349" s="61">
        <v>0</v>
      </c>
      <c r="P349" s="61">
        <v>0</v>
      </c>
      <c r="Q349" s="61">
        <v>0</v>
      </c>
      <c r="R349" s="61">
        <v>0</v>
      </c>
      <c r="S349" s="61">
        <v>0</v>
      </c>
      <c r="T349" s="61">
        <v>0</v>
      </c>
      <c r="U349" s="61">
        <v>0</v>
      </c>
      <c r="V349" s="61">
        <v>0</v>
      </c>
      <c r="W349" s="61">
        <v>0</v>
      </c>
      <c r="X349" s="61">
        <v>0</v>
      </c>
      <c r="Y349" s="61">
        <v>0</v>
      </c>
      <c r="Z349" s="61">
        <v>0</v>
      </c>
      <c r="AA349" s="61">
        <v>0</v>
      </c>
      <c r="AB349" s="61">
        <v>0</v>
      </c>
      <c r="AC349" s="61">
        <v>0</v>
      </c>
      <c r="AD349" s="61">
        <v>0</v>
      </c>
      <c r="AE349" s="61">
        <f t="shared" si="20"/>
        <v>220.2</v>
      </c>
      <c r="AF349" s="61">
        <v>0</v>
      </c>
    </row>
    <row r="350" spans="1:32" s="53" customFormat="1" ht="30">
      <c r="A350" s="56" t="s">
        <v>1234</v>
      </c>
      <c r="B350" s="73" t="s">
        <v>1860</v>
      </c>
      <c r="C350" s="58" t="s">
        <v>1859</v>
      </c>
      <c r="D350" s="58" t="s">
        <v>1366</v>
      </c>
      <c r="E350" s="58" t="s">
        <v>951</v>
      </c>
      <c r="F350" s="58" t="s">
        <v>958</v>
      </c>
      <c r="G350" s="58">
        <v>0</v>
      </c>
      <c r="H350" s="58">
        <v>2</v>
      </c>
      <c r="I350" s="56" t="s">
        <v>1640</v>
      </c>
      <c r="J350" s="56" t="s">
        <v>1640</v>
      </c>
      <c r="K350" s="61">
        <f t="shared" si="19"/>
        <v>184.74600000000001</v>
      </c>
      <c r="L350" s="61">
        <v>0</v>
      </c>
      <c r="M350" s="61">
        <v>184.74600000000001</v>
      </c>
      <c r="N350" s="61">
        <v>0</v>
      </c>
      <c r="O350" s="61">
        <v>0</v>
      </c>
      <c r="P350" s="61">
        <v>0</v>
      </c>
      <c r="Q350" s="61">
        <v>0</v>
      </c>
      <c r="R350" s="61">
        <v>0</v>
      </c>
      <c r="S350" s="61">
        <v>0</v>
      </c>
      <c r="T350" s="61">
        <v>0</v>
      </c>
      <c r="U350" s="61">
        <v>0</v>
      </c>
      <c r="V350" s="61">
        <v>0</v>
      </c>
      <c r="W350" s="61">
        <v>0</v>
      </c>
      <c r="X350" s="61">
        <v>0</v>
      </c>
      <c r="Y350" s="61">
        <v>0</v>
      </c>
      <c r="Z350" s="61">
        <v>0</v>
      </c>
      <c r="AA350" s="61">
        <v>0</v>
      </c>
      <c r="AB350" s="61">
        <v>0</v>
      </c>
      <c r="AC350" s="61">
        <v>0</v>
      </c>
      <c r="AD350" s="61">
        <v>0</v>
      </c>
      <c r="AE350" s="61">
        <f t="shared" si="20"/>
        <v>184.74600000000001</v>
      </c>
      <c r="AF350" s="61">
        <v>0</v>
      </c>
    </row>
    <row r="351" spans="1:32" s="53" customFormat="1" ht="30">
      <c r="A351" s="56" t="s">
        <v>1235</v>
      </c>
      <c r="B351" s="73" t="s">
        <v>1861</v>
      </c>
      <c r="C351" s="58" t="s">
        <v>1859</v>
      </c>
      <c r="D351" s="58" t="s">
        <v>1366</v>
      </c>
      <c r="E351" s="58" t="s">
        <v>951</v>
      </c>
      <c r="F351" s="58" t="s">
        <v>958</v>
      </c>
      <c r="G351" s="58">
        <v>0</v>
      </c>
      <c r="H351" s="58">
        <v>1</v>
      </c>
      <c r="I351" s="56" t="s">
        <v>1640</v>
      </c>
      <c r="J351" s="56" t="s">
        <v>1640</v>
      </c>
      <c r="K351" s="61">
        <f t="shared" si="19"/>
        <v>230.73500000000001</v>
      </c>
      <c r="L351" s="61">
        <v>0</v>
      </c>
      <c r="M351" s="61">
        <v>230.73500000000001</v>
      </c>
      <c r="N351" s="61">
        <v>0</v>
      </c>
      <c r="O351" s="61">
        <v>0</v>
      </c>
      <c r="P351" s="61">
        <v>0</v>
      </c>
      <c r="Q351" s="61">
        <v>0</v>
      </c>
      <c r="R351" s="61">
        <v>0</v>
      </c>
      <c r="S351" s="61">
        <v>0</v>
      </c>
      <c r="T351" s="61">
        <v>0</v>
      </c>
      <c r="U351" s="61">
        <v>0</v>
      </c>
      <c r="V351" s="61">
        <v>0</v>
      </c>
      <c r="W351" s="61">
        <v>0</v>
      </c>
      <c r="X351" s="61">
        <v>0</v>
      </c>
      <c r="Y351" s="61">
        <v>0</v>
      </c>
      <c r="Z351" s="61">
        <v>0</v>
      </c>
      <c r="AA351" s="61">
        <v>0</v>
      </c>
      <c r="AB351" s="61">
        <v>0</v>
      </c>
      <c r="AC351" s="61">
        <v>0</v>
      </c>
      <c r="AD351" s="61">
        <v>0</v>
      </c>
      <c r="AE351" s="61">
        <f t="shared" si="20"/>
        <v>230.73500000000001</v>
      </c>
      <c r="AF351" s="61">
        <v>0</v>
      </c>
    </row>
    <row r="352" spans="1:32" s="53" customFormat="1" ht="30">
      <c r="A352" s="56" t="s">
        <v>1247</v>
      </c>
      <c r="B352" s="73" t="s">
        <v>1862</v>
      </c>
      <c r="C352" s="58" t="s">
        <v>1859</v>
      </c>
      <c r="D352" s="58" t="s">
        <v>1366</v>
      </c>
      <c r="E352" s="58" t="s">
        <v>951</v>
      </c>
      <c r="F352" s="58" t="s">
        <v>958</v>
      </c>
      <c r="G352" s="58">
        <v>0</v>
      </c>
      <c r="H352" s="58">
        <v>9</v>
      </c>
      <c r="I352" s="56" t="s">
        <v>1640</v>
      </c>
      <c r="J352" s="56" t="s">
        <v>1640</v>
      </c>
      <c r="K352" s="61">
        <f t="shared" si="19"/>
        <v>430.16899999999998</v>
      </c>
      <c r="L352" s="61">
        <v>0</v>
      </c>
      <c r="M352" s="61">
        <v>430.16899999999998</v>
      </c>
      <c r="N352" s="61">
        <v>0</v>
      </c>
      <c r="O352" s="61">
        <v>0</v>
      </c>
      <c r="P352" s="61">
        <v>0</v>
      </c>
      <c r="Q352" s="61">
        <v>0</v>
      </c>
      <c r="R352" s="61">
        <v>0</v>
      </c>
      <c r="S352" s="61">
        <v>0</v>
      </c>
      <c r="T352" s="61">
        <v>0</v>
      </c>
      <c r="U352" s="61">
        <v>0</v>
      </c>
      <c r="V352" s="61">
        <v>0</v>
      </c>
      <c r="W352" s="61">
        <v>0</v>
      </c>
      <c r="X352" s="61">
        <v>0</v>
      </c>
      <c r="Y352" s="61">
        <v>0</v>
      </c>
      <c r="Z352" s="61">
        <v>0</v>
      </c>
      <c r="AA352" s="61">
        <v>0</v>
      </c>
      <c r="AB352" s="61">
        <v>0</v>
      </c>
      <c r="AC352" s="61">
        <v>0</v>
      </c>
      <c r="AD352" s="61">
        <v>0</v>
      </c>
      <c r="AE352" s="61">
        <f t="shared" si="20"/>
        <v>430.16899999999998</v>
      </c>
      <c r="AF352" s="61">
        <v>0</v>
      </c>
    </row>
    <row r="353" spans="1:32" s="53" customFormat="1" ht="30">
      <c r="A353" s="56" t="s">
        <v>1248</v>
      </c>
      <c r="B353" s="73" t="s">
        <v>1863</v>
      </c>
      <c r="C353" s="58" t="s">
        <v>1859</v>
      </c>
      <c r="D353" s="58" t="s">
        <v>1366</v>
      </c>
      <c r="E353" s="58" t="s">
        <v>951</v>
      </c>
      <c r="F353" s="58" t="s">
        <v>958</v>
      </c>
      <c r="G353" s="58">
        <v>0</v>
      </c>
      <c r="H353" s="58">
        <v>8</v>
      </c>
      <c r="I353" s="56" t="s">
        <v>1640</v>
      </c>
      <c r="J353" s="56" t="s">
        <v>1640</v>
      </c>
      <c r="K353" s="61">
        <f t="shared" si="19"/>
        <v>271.01</v>
      </c>
      <c r="L353" s="61">
        <v>0</v>
      </c>
      <c r="M353" s="61">
        <v>271.01</v>
      </c>
      <c r="N353" s="61">
        <v>0</v>
      </c>
      <c r="O353" s="61">
        <v>0</v>
      </c>
      <c r="P353" s="61">
        <v>0</v>
      </c>
      <c r="Q353" s="61">
        <v>0</v>
      </c>
      <c r="R353" s="61">
        <v>0</v>
      </c>
      <c r="S353" s="61">
        <v>0</v>
      </c>
      <c r="T353" s="61">
        <v>0</v>
      </c>
      <c r="U353" s="61">
        <v>0</v>
      </c>
      <c r="V353" s="61">
        <v>0</v>
      </c>
      <c r="W353" s="61">
        <v>0</v>
      </c>
      <c r="X353" s="61">
        <v>0</v>
      </c>
      <c r="Y353" s="61">
        <v>0</v>
      </c>
      <c r="Z353" s="61">
        <v>0</v>
      </c>
      <c r="AA353" s="61">
        <v>0</v>
      </c>
      <c r="AB353" s="61">
        <v>0</v>
      </c>
      <c r="AC353" s="61">
        <v>0</v>
      </c>
      <c r="AD353" s="61">
        <v>0</v>
      </c>
      <c r="AE353" s="61">
        <f t="shared" si="20"/>
        <v>271.01</v>
      </c>
      <c r="AF353" s="61">
        <v>0</v>
      </c>
    </row>
    <row r="354" spans="1:32" s="53" customFormat="1" ht="45">
      <c r="A354" s="56" t="s">
        <v>1249</v>
      </c>
      <c r="B354" s="73" t="s">
        <v>1864</v>
      </c>
      <c r="C354" s="58" t="s">
        <v>1859</v>
      </c>
      <c r="D354" s="58" t="s">
        <v>1366</v>
      </c>
      <c r="E354" s="58" t="s">
        <v>951</v>
      </c>
      <c r="F354" s="58" t="s">
        <v>958</v>
      </c>
      <c r="G354" s="58">
        <v>0</v>
      </c>
      <c r="H354" s="58">
        <v>2</v>
      </c>
      <c r="I354" s="56" t="s">
        <v>1640</v>
      </c>
      <c r="J354" s="56" t="s">
        <v>1640</v>
      </c>
      <c r="K354" s="61">
        <f t="shared" si="19"/>
        <v>116.271</v>
      </c>
      <c r="L354" s="61">
        <v>0</v>
      </c>
      <c r="M354" s="61">
        <v>116.271</v>
      </c>
      <c r="N354" s="61">
        <v>0</v>
      </c>
      <c r="O354" s="61">
        <v>0</v>
      </c>
      <c r="P354" s="61">
        <v>0</v>
      </c>
      <c r="Q354" s="61">
        <v>0</v>
      </c>
      <c r="R354" s="61">
        <v>0</v>
      </c>
      <c r="S354" s="61">
        <v>0</v>
      </c>
      <c r="T354" s="61">
        <v>0</v>
      </c>
      <c r="U354" s="61">
        <v>0</v>
      </c>
      <c r="V354" s="61">
        <v>0</v>
      </c>
      <c r="W354" s="61">
        <v>0</v>
      </c>
      <c r="X354" s="61">
        <v>0</v>
      </c>
      <c r="Y354" s="61">
        <v>0</v>
      </c>
      <c r="Z354" s="61">
        <v>0</v>
      </c>
      <c r="AA354" s="61">
        <v>0</v>
      </c>
      <c r="AB354" s="61">
        <v>0</v>
      </c>
      <c r="AC354" s="61">
        <v>0</v>
      </c>
      <c r="AD354" s="61">
        <v>0</v>
      </c>
      <c r="AE354" s="61">
        <f t="shared" si="20"/>
        <v>116.271</v>
      </c>
      <c r="AF354" s="61">
        <v>0</v>
      </c>
    </row>
    <row r="355" spans="1:32" s="53" customFormat="1" ht="30">
      <c r="A355" s="56" t="s">
        <v>1250</v>
      </c>
      <c r="B355" s="73" t="s">
        <v>1865</v>
      </c>
      <c r="C355" s="58" t="s">
        <v>1859</v>
      </c>
      <c r="D355" s="58" t="s">
        <v>1366</v>
      </c>
      <c r="E355" s="58" t="s">
        <v>951</v>
      </c>
      <c r="F355" s="58" t="s">
        <v>958</v>
      </c>
      <c r="G355" s="58">
        <v>0</v>
      </c>
      <c r="H355" s="58">
        <v>5</v>
      </c>
      <c r="I355" s="56" t="s">
        <v>1640</v>
      </c>
      <c r="J355" s="56" t="s">
        <v>1640</v>
      </c>
      <c r="K355" s="61">
        <f t="shared" si="19"/>
        <v>279.661</v>
      </c>
      <c r="L355" s="61">
        <v>0</v>
      </c>
      <c r="M355" s="61">
        <v>279.661</v>
      </c>
      <c r="N355" s="61">
        <v>0</v>
      </c>
      <c r="O355" s="61">
        <v>0</v>
      </c>
      <c r="P355" s="61">
        <v>0</v>
      </c>
      <c r="Q355" s="61">
        <v>0</v>
      </c>
      <c r="R355" s="61">
        <v>0</v>
      </c>
      <c r="S355" s="61">
        <v>0</v>
      </c>
      <c r="T355" s="61">
        <v>0</v>
      </c>
      <c r="U355" s="61">
        <v>0</v>
      </c>
      <c r="V355" s="61">
        <v>0</v>
      </c>
      <c r="W355" s="61">
        <v>0</v>
      </c>
      <c r="X355" s="61">
        <v>0</v>
      </c>
      <c r="Y355" s="61">
        <v>0</v>
      </c>
      <c r="Z355" s="61">
        <v>0</v>
      </c>
      <c r="AA355" s="61">
        <v>0</v>
      </c>
      <c r="AB355" s="61">
        <v>0</v>
      </c>
      <c r="AC355" s="61">
        <v>0</v>
      </c>
      <c r="AD355" s="61">
        <v>0</v>
      </c>
      <c r="AE355" s="61">
        <f t="shared" si="20"/>
        <v>279.661</v>
      </c>
      <c r="AF355" s="61">
        <v>0</v>
      </c>
    </row>
    <row r="356" spans="1:32" s="53" customFormat="1" ht="45">
      <c r="A356" s="56" t="s">
        <v>1251</v>
      </c>
      <c r="B356" s="73" t="s">
        <v>1866</v>
      </c>
      <c r="C356" s="58" t="s">
        <v>1859</v>
      </c>
      <c r="D356" s="58" t="s">
        <v>1366</v>
      </c>
      <c r="E356" s="58" t="s">
        <v>951</v>
      </c>
      <c r="F356" s="58" t="s">
        <v>958</v>
      </c>
      <c r="G356" s="58">
        <v>0</v>
      </c>
      <c r="H356" s="58">
        <v>6</v>
      </c>
      <c r="I356" s="56" t="s">
        <v>1640</v>
      </c>
      <c r="J356" s="56" t="s">
        <v>1640</v>
      </c>
      <c r="K356" s="61">
        <f t="shared" si="19"/>
        <v>182.37</v>
      </c>
      <c r="L356" s="61">
        <v>0</v>
      </c>
      <c r="M356" s="61">
        <v>182.37</v>
      </c>
      <c r="N356" s="61">
        <v>0</v>
      </c>
      <c r="O356" s="61">
        <v>0</v>
      </c>
      <c r="P356" s="61">
        <v>0</v>
      </c>
      <c r="Q356" s="61">
        <v>0</v>
      </c>
      <c r="R356" s="61">
        <v>0</v>
      </c>
      <c r="S356" s="61">
        <v>0</v>
      </c>
      <c r="T356" s="61">
        <v>0</v>
      </c>
      <c r="U356" s="61">
        <v>0</v>
      </c>
      <c r="V356" s="61">
        <v>0</v>
      </c>
      <c r="W356" s="61">
        <v>0</v>
      </c>
      <c r="X356" s="61">
        <v>0</v>
      </c>
      <c r="Y356" s="61">
        <v>0</v>
      </c>
      <c r="Z356" s="61">
        <v>0</v>
      </c>
      <c r="AA356" s="61">
        <v>0</v>
      </c>
      <c r="AB356" s="61">
        <v>0</v>
      </c>
      <c r="AC356" s="61">
        <v>0</v>
      </c>
      <c r="AD356" s="61">
        <v>0</v>
      </c>
      <c r="AE356" s="61">
        <f t="shared" si="20"/>
        <v>182.37</v>
      </c>
      <c r="AF356" s="61">
        <v>0</v>
      </c>
    </row>
    <row r="357" spans="1:32" s="53" customFormat="1" ht="30">
      <c r="A357" s="56" t="s">
        <v>1280</v>
      </c>
      <c r="B357" s="73" t="s">
        <v>1867</v>
      </c>
      <c r="C357" s="58" t="s">
        <v>1859</v>
      </c>
      <c r="D357" s="58" t="s">
        <v>1366</v>
      </c>
      <c r="E357" s="58" t="s">
        <v>951</v>
      </c>
      <c r="F357" s="58" t="s">
        <v>958</v>
      </c>
      <c r="G357" s="58">
        <v>0</v>
      </c>
      <c r="H357" s="58">
        <v>11</v>
      </c>
      <c r="I357" s="56" t="s">
        <v>1640</v>
      </c>
      <c r="J357" s="56" t="s">
        <v>1640</v>
      </c>
      <c r="K357" s="61">
        <f t="shared" si="19"/>
        <v>105.08499999999999</v>
      </c>
      <c r="L357" s="61">
        <v>0</v>
      </c>
      <c r="M357" s="61">
        <v>105.08499999999999</v>
      </c>
      <c r="N357" s="61">
        <v>0</v>
      </c>
      <c r="O357" s="61">
        <v>0</v>
      </c>
      <c r="P357" s="61">
        <v>0</v>
      </c>
      <c r="Q357" s="61">
        <v>0</v>
      </c>
      <c r="R357" s="61">
        <v>0</v>
      </c>
      <c r="S357" s="61">
        <v>0</v>
      </c>
      <c r="T357" s="61">
        <v>0</v>
      </c>
      <c r="U357" s="61">
        <v>0</v>
      </c>
      <c r="V357" s="61">
        <v>0</v>
      </c>
      <c r="W357" s="61">
        <v>0</v>
      </c>
      <c r="X357" s="61">
        <v>0</v>
      </c>
      <c r="Y357" s="61">
        <v>0</v>
      </c>
      <c r="Z357" s="61">
        <v>0</v>
      </c>
      <c r="AA357" s="61">
        <v>0</v>
      </c>
      <c r="AB357" s="61">
        <v>0</v>
      </c>
      <c r="AC357" s="61">
        <v>0</v>
      </c>
      <c r="AD357" s="61">
        <v>0</v>
      </c>
      <c r="AE357" s="61">
        <f t="shared" si="20"/>
        <v>105.08499999999999</v>
      </c>
      <c r="AF357" s="61">
        <v>0</v>
      </c>
    </row>
    <row r="358" spans="1:32" s="53" customFormat="1" ht="30">
      <c r="A358" s="56" t="s">
        <v>1281</v>
      </c>
      <c r="B358" s="73" t="s">
        <v>1868</v>
      </c>
      <c r="C358" s="58" t="s">
        <v>1859</v>
      </c>
      <c r="D358" s="58" t="s">
        <v>1366</v>
      </c>
      <c r="E358" s="58" t="s">
        <v>951</v>
      </c>
      <c r="F358" s="58" t="s">
        <v>958</v>
      </c>
      <c r="G358" s="58">
        <v>0</v>
      </c>
      <c r="H358" s="58">
        <v>2</v>
      </c>
      <c r="I358" s="56" t="s">
        <v>1640</v>
      </c>
      <c r="J358" s="56" t="s">
        <v>1640</v>
      </c>
      <c r="K358" s="61">
        <f t="shared" si="19"/>
        <v>410.16899999999998</v>
      </c>
      <c r="L358" s="61">
        <v>0</v>
      </c>
      <c r="M358" s="61">
        <v>410.16899999999998</v>
      </c>
      <c r="N358" s="61">
        <v>0</v>
      </c>
      <c r="O358" s="61">
        <v>0</v>
      </c>
      <c r="P358" s="61">
        <v>0</v>
      </c>
      <c r="Q358" s="61">
        <v>0</v>
      </c>
      <c r="R358" s="61">
        <v>0</v>
      </c>
      <c r="S358" s="61">
        <v>0</v>
      </c>
      <c r="T358" s="61">
        <v>0</v>
      </c>
      <c r="U358" s="61">
        <v>0</v>
      </c>
      <c r="V358" s="61">
        <v>0</v>
      </c>
      <c r="W358" s="61">
        <v>0</v>
      </c>
      <c r="X358" s="61">
        <v>0</v>
      </c>
      <c r="Y358" s="61">
        <v>0</v>
      </c>
      <c r="Z358" s="61">
        <v>0</v>
      </c>
      <c r="AA358" s="61">
        <v>0</v>
      </c>
      <c r="AB358" s="61">
        <v>0</v>
      </c>
      <c r="AC358" s="61">
        <v>0</v>
      </c>
      <c r="AD358" s="61">
        <v>0</v>
      </c>
      <c r="AE358" s="61">
        <f t="shared" si="20"/>
        <v>410.16899999999998</v>
      </c>
      <c r="AF358" s="61">
        <v>0</v>
      </c>
    </row>
    <row r="359" spans="1:32" s="53" customFormat="1" ht="41.25" customHeight="1">
      <c r="A359" s="56" t="s">
        <v>1282</v>
      </c>
      <c r="B359" s="73" t="s">
        <v>1869</v>
      </c>
      <c r="C359" s="58" t="s">
        <v>1859</v>
      </c>
      <c r="D359" s="58" t="s">
        <v>1366</v>
      </c>
      <c r="E359" s="58" t="s">
        <v>951</v>
      </c>
      <c r="F359" s="58" t="s">
        <v>958</v>
      </c>
      <c r="G359" s="58">
        <v>0</v>
      </c>
      <c r="H359" s="58">
        <v>4</v>
      </c>
      <c r="I359" s="56" t="s">
        <v>1640</v>
      </c>
      <c r="J359" s="56" t="s">
        <v>1640</v>
      </c>
      <c r="K359" s="61">
        <f t="shared" si="19"/>
        <v>75</v>
      </c>
      <c r="L359" s="61">
        <v>0</v>
      </c>
      <c r="M359" s="61">
        <v>75</v>
      </c>
      <c r="N359" s="61">
        <v>0</v>
      </c>
      <c r="O359" s="61">
        <v>0</v>
      </c>
      <c r="P359" s="61">
        <v>0</v>
      </c>
      <c r="Q359" s="61">
        <v>0</v>
      </c>
      <c r="R359" s="61">
        <v>0</v>
      </c>
      <c r="S359" s="61">
        <v>0</v>
      </c>
      <c r="T359" s="61">
        <v>0</v>
      </c>
      <c r="U359" s="61">
        <v>0</v>
      </c>
      <c r="V359" s="61">
        <v>0</v>
      </c>
      <c r="W359" s="61">
        <v>0</v>
      </c>
      <c r="X359" s="61">
        <v>0</v>
      </c>
      <c r="Y359" s="61">
        <v>0</v>
      </c>
      <c r="Z359" s="61">
        <v>0</v>
      </c>
      <c r="AA359" s="61">
        <v>0</v>
      </c>
      <c r="AB359" s="61">
        <v>0</v>
      </c>
      <c r="AC359" s="61">
        <v>0</v>
      </c>
      <c r="AD359" s="61">
        <v>0</v>
      </c>
      <c r="AE359" s="61">
        <f t="shared" si="20"/>
        <v>75</v>
      </c>
      <c r="AF359" s="61">
        <v>0</v>
      </c>
    </row>
    <row r="360" spans="1:32" s="53" customFormat="1" ht="377.25" customHeight="1">
      <c r="A360" s="56" t="s">
        <v>1283</v>
      </c>
      <c r="B360" s="63" t="s">
        <v>1992</v>
      </c>
      <c r="C360" s="70" t="s">
        <v>1871</v>
      </c>
      <c r="D360" s="58" t="s">
        <v>2079</v>
      </c>
      <c r="E360" s="58" t="s">
        <v>1872</v>
      </c>
      <c r="F360" s="58"/>
      <c r="G360" s="58" t="s">
        <v>959</v>
      </c>
      <c r="H360" s="58" t="s">
        <v>960</v>
      </c>
      <c r="I360" s="56" t="s">
        <v>1683</v>
      </c>
      <c r="J360" s="56" t="s">
        <v>1683</v>
      </c>
      <c r="K360" s="61">
        <f t="shared" si="19"/>
        <v>9935.8122600000006</v>
      </c>
      <c r="L360" s="61">
        <v>0</v>
      </c>
      <c r="M360" s="61">
        <v>0</v>
      </c>
      <c r="N360" s="72">
        <v>9935.8122600000006</v>
      </c>
      <c r="O360" s="61">
        <v>0</v>
      </c>
      <c r="P360" s="61">
        <v>0</v>
      </c>
      <c r="Q360" s="61">
        <v>0</v>
      </c>
      <c r="R360" s="61">
        <v>0</v>
      </c>
      <c r="S360" s="61">
        <v>0</v>
      </c>
      <c r="T360" s="61">
        <v>0</v>
      </c>
      <c r="U360" s="61">
        <v>0</v>
      </c>
      <c r="V360" s="61">
        <v>0</v>
      </c>
      <c r="W360" s="61">
        <v>0</v>
      </c>
      <c r="X360" s="61">
        <v>0</v>
      </c>
      <c r="Y360" s="61">
        <v>0</v>
      </c>
      <c r="Z360" s="61">
        <v>0</v>
      </c>
      <c r="AA360" s="61">
        <v>0</v>
      </c>
      <c r="AB360" s="61">
        <v>0</v>
      </c>
      <c r="AC360" s="61">
        <v>0</v>
      </c>
      <c r="AD360" s="61">
        <v>0</v>
      </c>
      <c r="AE360" s="61">
        <f t="shared" si="20"/>
        <v>9935.8122600000006</v>
      </c>
      <c r="AF360" s="61">
        <v>0</v>
      </c>
    </row>
    <row r="361" spans="1:32" s="53" customFormat="1" ht="369.75" customHeight="1">
      <c r="A361" s="56" t="s">
        <v>1284</v>
      </c>
      <c r="B361" s="74" t="s">
        <v>1870</v>
      </c>
      <c r="C361" s="74" t="s">
        <v>1871</v>
      </c>
      <c r="D361" s="104" t="s">
        <v>2080</v>
      </c>
      <c r="E361" s="74" t="s">
        <v>1872</v>
      </c>
      <c r="F361" s="58" t="s">
        <v>952</v>
      </c>
      <c r="G361" s="58">
        <v>2</v>
      </c>
      <c r="H361" s="58">
        <v>2</v>
      </c>
      <c r="I361" s="56" t="s">
        <v>1683</v>
      </c>
      <c r="J361" s="56" t="s">
        <v>1683</v>
      </c>
      <c r="K361" s="61">
        <f t="shared" si="19"/>
        <v>1509.1069600000001</v>
      </c>
      <c r="L361" s="61">
        <v>0</v>
      </c>
      <c r="M361" s="61">
        <v>0</v>
      </c>
      <c r="N361" s="72">
        <v>1509.1069600000001</v>
      </c>
      <c r="O361" s="61">
        <v>0</v>
      </c>
      <c r="P361" s="61">
        <v>0</v>
      </c>
      <c r="Q361" s="61">
        <v>0</v>
      </c>
      <c r="R361" s="61">
        <v>0</v>
      </c>
      <c r="S361" s="61">
        <v>0</v>
      </c>
      <c r="T361" s="61">
        <v>0</v>
      </c>
      <c r="U361" s="61">
        <v>0</v>
      </c>
      <c r="V361" s="61">
        <v>0</v>
      </c>
      <c r="W361" s="61">
        <v>0</v>
      </c>
      <c r="X361" s="61">
        <v>0</v>
      </c>
      <c r="Y361" s="61">
        <v>0</v>
      </c>
      <c r="Z361" s="61">
        <v>0</v>
      </c>
      <c r="AA361" s="61">
        <v>0</v>
      </c>
      <c r="AB361" s="61">
        <v>0</v>
      </c>
      <c r="AC361" s="61">
        <v>0</v>
      </c>
      <c r="AD361" s="61">
        <v>0</v>
      </c>
      <c r="AE361" s="61">
        <f t="shared" si="20"/>
        <v>1509.1069600000001</v>
      </c>
      <c r="AF361" s="61">
        <v>0</v>
      </c>
    </row>
    <row r="362" spans="1:32" s="53" customFormat="1" ht="51.75" customHeight="1">
      <c r="A362" s="56" t="s">
        <v>1285</v>
      </c>
      <c r="B362" s="74" t="s">
        <v>1873</v>
      </c>
      <c r="C362" s="70" t="s">
        <v>1874</v>
      </c>
      <c r="D362" s="70" t="s">
        <v>2066</v>
      </c>
      <c r="E362" s="70" t="s">
        <v>951</v>
      </c>
      <c r="F362" s="70" t="s">
        <v>952</v>
      </c>
      <c r="G362" s="70" t="s">
        <v>1875</v>
      </c>
      <c r="H362" s="58">
        <v>1</v>
      </c>
      <c r="I362" s="56" t="s">
        <v>1683</v>
      </c>
      <c r="J362" s="56" t="s">
        <v>1683</v>
      </c>
      <c r="K362" s="61">
        <f t="shared" si="19"/>
        <v>3654.5269899999998</v>
      </c>
      <c r="L362" s="61">
        <v>0</v>
      </c>
      <c r="M362" s="61">
        <v>0</v>
      </c>
      <c r="N362" s="72">
        <v>3654.5269899999998</v>
      </c>
      <c r="O362" s="61">
        <v>0</v>
      </c>
      <c r="P362" s="61">
        <v>0</v>
      </c>
      <c r="Q362" s="61">
        <v>0</v>
      </c>
      <c r="R362" s="61">
        <v>0</v>
      </c>
      <c r="S362" s="61">
        <v>0</v>
      </c>
      <c r="T362" s="61">
        <v>0</v>
      </c>
      <c r="U362" s="61">
        <v>0</v>
      </c>
      <c r="V362" s="61">
        <v>0</v>
      </c>
      <c r="W362" s="61">
        <v>0</v>
      </c>
      <c r="X362" s="61">
        <v>0</v>
      </c>
      <c r="Y362" s="61">
        <v>0</v>
      </c>
      <c r="Z362" s="61">
        <v>0</v>
      </c>
      <c r="AA362" s="61">
        <v>0</v>
      </c>
      <c r="AB362" s="61">
        <v>0</v>
      </c>
      <c r="AC362" s="61">
        <v>0</v>
      </c>
      <c r="AD362" s="61">
        <v>0</v>
      </c>
      <c r="AE362" s="61">
        <f t="shared" si="20"/>
        <v>3654.5269899999998</v>
      </c>
      <c r="AF362" s="61">
        <v>0</v>
      </c>
    </row>
    <row r="363" spans="1:32" s="53" customFormat="1" ht="38.25" customHeight="1">
      <c r="A363" s="56" t="s">
        <v>1286</v>
      </c>
      <c r="B363" s="74" t="s">
        <v>1876</v>
      </c>
      <c r="C363" s="58" t="s">
        <v>1859</v>
      </c>
      <c r="D363" s="58" t="s">
        <v>1877</v>
      </c>
      <c r="E363" s="58" t="s">
        <v>951</v>
      </c>
      <c r="F363" s="58" t="s">
        <v>958</v>
      </c>
      <c r="G363" s="58">
        <v>0</v>
      </c>
      <c r="H363" s="58">
        <v>6</v>
      </c>
      <c r="I363" s="56" t="s">
        <v>1683</v>
      </c>
      <c r="J363" s="56" t="s">
        <v>1683</v>
      </c>
      <c r="K363" s="61">
        <f t="shared" si="19"/>
        <v>175.29660000000001</v>
      </c>
      <c r="L363" s="61">
        <v>0</v>
      </c>
      <c r="M363" s="61">
        <v>0</v>
      </c>
      <c r="N363" s="62">
        <v>175.29660000000001</v>
      </c>
      <c r="O363" s="61">
        <v>0</v>
      </c>
      <c r="P363" s="61">
        <v>0</v>
      </c>
      <c r="Q363" s="61">
        <v>0</v>
      </c>
      <c r="R363" s="61">
        <v>0</v>
      </c>
      <c r="S363" s="61">
        <v>0</v>
      </c>
      <c r="T363" s="61">
        <v>0</v>
      </c>
      <c r="U363" s="61">
        <v>0</v>
      </c>
      <c r="V363" s="61">
        <v>0</v>
      </c>
      <c r="W363" s="61">
        <v>0</v>
      </c>
      <c r="X363" s="61">
        <v>0</v>
      </c>
      <c r="Y363" s="61">
        <v>0</v>
      </c>
      <c r="Z363" s="61">
        <v>0</v>
      </c>
      <c r="AA363" s="61">
        <v>0</v>
      </c>
      <c r="AB363" s="61">
        <v>0</v>
      </c>
      <c r="AC363" s="61">
        <v>0</v>
      </c>
      <c r="AD363" s="61">
        <v>0</v>
      </c>
      <c r="AE363" s="61">
        <f t="shared" si="20"/>
        <v>175.29660000000001</v>
      </c>
      <c r="AF363" s="61">
        <v>0</v>
      </c>
    </row>
    <row r="364" spans="1:32" s="53" customFormat="1" ht="32.25" customHeight="1">
      <c r="A364" s="56" t="s">
        <v>1287</v>
      </c>
      <c r="B364" s="74" t="s">
        <v>1876</v>
      </c>
      <c r="C364" s="58" t="s">
        <v>1859</v>
      </c>
      <c r="D364" s="58" t="s">
        <v>1878</v>
      </c>
      <c r="E364" s="58" t="s">
        <v>951</v>
      </c>
      <c r="F364" s="58" t="s">
        <v>958</v>
      </c>
      <c r="G364" s="58">
        <v>0</v>
      </c>
      <c r="H364" s="58">
        <v>2</v>
      </c>
      <c r="I364" s="56" t="s">
        <v>1683</v>
      </c>
      <c r="J364" s="56" t="s">
        <v>1683</v>
      </c>
      <c r="K364" s="61">
        <f t="shared" si="19"/>
        <v>58.432200000000002</v>
      </c>
      <c r="L364" s="61">
        <v>0</v>
      </c>
      <c r="M364" s="61">
        <v>0</v>
      </c>
      <c r="N364" s="72">
        <v>58.432200000000002</v>
      </c>
      <c r="O364" s="61">
        <v>0</v>
      </c>
      <c r="P364" s="61">
        <v>0</v>
      </c>
      <c r="Q364" s="61">
        <v>0</v>
      </c>
      <c r="R364" s="61">
        <v>0</v>
      </c>
      <c r="S364" s="61">
        <v>0</v>
      </c>
      <c r="T364" s="61">
        <v>0</v>
      </c>
      <c r="U364" s="61">
        <v>0</v>
      </c>
      <c r="V364" s="61">
        <v>0</v>
      </c>
      <c r="W364" s="61">
        <v>0</v>
      </c>
      <c r="X364" s="61">
        <v>0</v>
      </c>
      <c r="Y364" s="61">
        <v>0</v>
      </c>
      <c r="Z364" s="61">
        <v>0</v>
      </c>
      <c r="AA364" s="61">
        <v>0</v>
      </c>
      <c r="AB364" s="61">
        <v>0</v>
      </c>
      <c r="AC364" s="61">
        <v>0</v>
      </c>
      <c r="AD364" s="61">
        <v>0</v>
      </c>
      <c r="AE364" s="61">
        <f t="shared" si="20"/>
        <v>58.432200000000002</v>
      </c>
      <c r="AF364" s="61">
        <v>0</v>
      </c>
    </row>
    <row r="365" spans="1:32" s="53" customFormat="1" ht="36" customHeight="1">
      <c r="A365" s="56" t="s">
        <v>1288</v>
      </c>
      <c r="B365" s="74" t="s">
        <v>1876</v>
      </c>
      <c r="C365" s="58" t="s">
        <v>1859</v>
      </c>
      <c r="D365" s="58" t="s">
        <v>1366</v>
      </c>
      <c r="E365" s="58" t="s">
        <v>951</v>
      </c>
      <c r="F365" s="58" t="s">
        <v>958</v>
      </c>
      <c r="G365" s="58">
        <v>0</v>
      </c>
      <c r="H365" s="58">
        <v>1</v>
      </c>
      <c r="I365" s="56" t="s">
        <v>1683</v>
      </c>
      <c r="J365" s="56" t="s">
        <v>1683</v>
      </c>
      <c r="K365" s="61">
        <f t="shared" si="19"/>
        <v>29.216100000000001</v>
      </c>
      <c r="L365" s="61">
        <v>0</v>
      </c>
      <c r="M365" s="61">
        <v>0</v>
      </c>
      <c r="N365" s="72">
        <v>29.216100000000001</v>
      </c>
      <c r="O365" s="61">
        <v>0</v>
      </c>
      <c r="P365" s="61">
        <v>0</v>
      </c>
      <c r="Q365" s="61">
        <v>0</v>
      </c>
      <c r="R365" s="61">
        <v>0</v>
      </c>
      <c r="S365" s="61">
        <v>0</v>
      </c>
      <c r="T365" s="61">
        <v>0</v>
      </c>
      <c r="U365" s="61">
        <v>0</v>
      </c>
      <c r="V365" s="61">
        <v>0</v>
      </c>
      <c r="W365" s="61">
        <v>0</v>
      </c>
      <c r="X365" s="61">
        <v>0</v>
      </c>
      <c r="Y365" s="61">
        <v>0</v>
      </c>
      <c r="Z365" s="61">
        <v>0</v>
      </c>
      <c r="AA365" s="61">
        <v>0</v>
      </c>
      <c r="AB365" s="61">
        <v>0</v>
      </c>
      <c r="AC365" s="61">
        <v>0</v>
      </c>
      <c r="AD365" s="61">
        <v>0</v>
      </c>
      <c r="AE365" s="61">
        <f t="shared" si="20"/>
        <v>29.216100000000001</v>
      </c>
      <c r="AF365" s="61">
        <v>0</v>
      </c>
    </row>
    <row r="366" spans="1:32" s="53" customFormat="1" ht="26.25" customHeight="1">
      <c r="A366" s="56" t="s">
        <v>1289</v>
      </c>
      <c r="B366" s="74" t="s">
        <v>1879</v>
      </c>
      <c r="C366" s="58" t="s">
        <v>1859</v>
      </c>
      <c r="D366" s="58" t="s">
        <v>1877</v>
      </c>
      <c r="E366" s="58" t="s">
        <v>951</v>
      </c>
      <c r="F366" s="58" t="s">
        <v>958</v>
      </c>
      <c r="G366" s="58">
        <v>0</v>
      </c>
      <c r="H366" s="58">
        <v>6</v>
      </c>
      <c r="I366" s="56" t="s">
        <v>1683</v>
      </c>
      <c r="J366" s="56" t="s">
        <v>1683</v>
      </c>
      <c r="K366" s="61">
        <f t="shared" si="19"/>
        <v>402.20339999999999</v>
      </c>
      <c r="L366" s="61">
        <v>0</v>
      </c>
      <c r="M366" s="61">
        <v>0</v>
      </c>
      <c r="N366" s="72">
        <v>402.20339999999999</v>
      </c>
      <c r="O366" s="61">
        <v>0</v>
      </c>
      <c r="P366" s="61">
        <v>0</v>
      </c>
      <c r="Q366" s="61">
        <v>0</v>
      </c>
      <c r="R366" s="61">
        <v>0</v>
      </c>
      <c r="S366" s="61">
        <v>0</v>
      </c>
      <c r="T366" s="61">
        <v>0</v>
      </c>
      <c r="U366" s="61">
        <v>0</v>
      </c>
      <c r="V366" s="61">
        <v>0</v>
      </c>
      <c r="W366" s="61">
        <v>0</v>
      </c>
      <c r="X366" s="61">
        <v>0</v>
      </c>
      <c r="Y366" s="61">
        <v>0</v>
      </c>
      <c r="Z366" s="61">
        <v>0</v>
      </c>
      <c r="AA366" s="61">
        <v>0</v>
      </c>
      <c r="AB366" s="61">
        <v>0</v>
      </c>
      <c r="AC366" s="61">
        <v>0</v>
      </c>
      <c r="AD366" s="61">
        <v>0</v>
      </c>
      <c r="AE366" s="61">
        <f t="shared" si="20"/>
        <v>402.20339999999999</v>
      </c>
      <c r="AF366" s="61">
        <v>0</v>
      </c>
    </row>
    <row r="367" spans="1:32" s="53" customFormat="1" ht="31.5" customHeight="1">
      <c r="A367" s="56" t="s">
        <v>1290</v>
      </c>
      <c r="B367" s="74" t="s">
        <v>1879</v>
      </c>
      <c r="C367" s="58" t="s">
        <v>1859</v>
      </c>
      <c r="D367" s="58" t="s">
        <v>1366</v>
      </c>
      <c r="E367" s="58" t="s">
        <v>951</v>
      </c>
      <c r="F367" s="58" t="s">
        <v>958</v>
      </c>
      <c r="G367" s="58">
        <v>0</v>
      </c>
      <c r="H367" s="58">
        <v>1</v>
      </c>
      <c r="I367" s="56" t="s">
        <v>1683</v>
      </c>
      <c r="J367" s="56" t="s">
        <v>1683</v>
      </c>
      <c r="K367" s="61">
        <f t="shared" si="19"/>
        <v>67.033900000000003</v>
      </c>
      <c r="L367" s="61">
        <v>0</v>
      </c>
      <c r="M367" s="61">
        <v>0</v>
      </c>
      <c r="N367" s="72">
        <v>67.033900000000003</v>
      </c>
      <c r="O367" s="61">
        <v>0</v>
      </c>
      <c r="P367" s="61">
        <v>0</v>
      </c>
      <c r="Q367" s="61">
        <v>0</v>
      </c>
      <c r="R367" s="61">
        <v>0</v>
      </c>
      <c r="S367" s="61">
        <v>0</v>
      </c>
      <c r="T367" s="61">
        <v>0</v>
      </c>
      <c r="U367" s="61">
        <v>0</v>
      </c>
      <c r="V367" s="61">
        <v>0</v>
      </c>
      <c r="W367" s="61">
        <v>0</v>
      </c>
      <c r="X367" s="61">
        <v>0</v>
      </c>
      <c r="Y367" s="61">
        <v>0</v>
      </c>
      <c r="Z367" s="61">
        <v>0</v>
      </c>
      <c r="AA367" s="61">
        <v>0</v>
      </c>
      <c r="AB367" s="61">
        <v>0</v>
      </c>
      <c r="AC367" s="61">
        <v>0</v>
      </c>
      <c r="AD367" s="61">
        <v>0</v>
      </c>
      <c r="AE367" s="61">
        <f t="shared" si="20"/>
        <v>67.033900000000003</v>
      </c>
      <c r="AF367" s="61">
        <v>0</v>
      </c>
    </row>
    <row r="368" spans="1:32" s="53" customFormat="1" ht="49.5" customHeight="1">
      <c r="A368" s="56" t="s">
        <v>1291</v>
      </c>
      <c r="B368" s="74" t="s">
        <v>1880</v>
      </c>
      <c r="C368" s="58" t="s">
        <v>1859</v>
      </c>
      <c r="D368" s="58" t="s">
        <v>1877</v>
      </c>
      <c r="E368" s="58" t="s">
        <v>951</v>
      </c>
      <c r="F368" s="58" t="s">
        <v>958</v>
      </c>
      <c r="G368" s="58">
        <v>0</v>
      </c>
      <c r="H368" s="58">
        <v>7</v>
      </c>
      <c r="I368" s="56" t="s">
        <v>1683</v>
      </c>
      <c r="J368" s="56" t="s">
        <v>1683</v>
      </c>
      <c r="K368" s="61">
        <f t="shared" si="19"/>
        <v>732.99149999999997</v>
      </c>
      <c r="L368" s="61">
        <v>0</v>
      </c>
      <c r="M368" s="61">
        <v>0</v>
      </c>
      <c r="N368" s="72">
        <v>732.99149999999997</v>
      </c>
      <c r="O368" s="61">
        <v>0</v>
      </c>
      <c r="P368" s="61">
        <v>0</v>
      </c>
      <c r="Q368" s="61">
        <v>0</v>
      </c>
      <c r="R368" s="61">
        <v>0</v>
      </c>
      <c r="S368" s="61">
        <v>0</v>
      </c>
      <c r="T368" s="61">
        <v>0</v>
      </c>
      <c r="U368" s="61">
        <v>0</v>
      </c>
      <c r="V368" s="61">
        <v>0</v>
      </c>
      <c r="W368" s="61">
        <v>0</v>
      </c>
      <c r="X368" s="61">
        <v>0</v>
      </c>
      <c r="Y368" s="61">
        <v>0</v>
      </c>
      <c r="Z368" s="61">
        <v>0</v>
      </c>
      <c r="AA368" s="61">
        <v>0</v>
      </c>
      <c r="AB368" s="61">
        <v>0</v>
      </c>
      <c r="AC368" s="61">
        <v>0</v>
      </c>
      <c r="AD368" s="61">
        <v>0</v>
      </c>
      <c r="AE368" s="61">
        <f t="shared" si="20"/>
        <v>732.99149999999997</v>
      </c>
      <c r="AF368" s="61">
        <v>0</v>
      </c>
    </row>
    <row r="369" spans="1:32" s="53" customFormat="1" ht="49.5" customHeight="1">
      <c r="A369" s="56" t="s">
        <v>1292</v>
      </c>
      <c r="B369" s="74" t="s">
        <v>1880</v>
      </c>
      <c r="C369" s="58" t="s">
        <v>1859</v>
      </c>
      <c r="D369" s="58" t="s">
        <v>1878</v>
      </c>
      <c r="E369" s="58" t="s">
        <v>951</v>
      </c>
      <c r="F369" s="58" t="s">
        <v>958</v>
      </c>
      <c r="G369" s="58">
        <v>0</v>
      </c>
      <c r="H369" s="58">
        <v>1</v>
      </c>
      <c r="I369" s="56" t="s">
        <v>1683</v>
      </c>
      <c r="J369" s="56" t="s">
        <v>1683</v>
      </c>
      <c r="K369" s="61">
        <f t="shared" si="19"/>
        <v>122.16525</v>
      </c>
      <c r="L369" s="61">
        <v>0</v>
      </c>
      <c r="M369" s="61">
        <v>0</v>
      </c>
      <c r="N369" s="72">
        <v>122.16525</v>
      </c>
      <c r="O369" s="61">
        <v>0</v>
      </c>
      <c r="P369" s="61">
        <v>0</v>
      </c>
      <c r="Q369" s="61">
        <v>0</v>
      </c>
      <c r="R369" s="61">
        <v>0</v>
      </c>
      <c r="S369" s="61">
        <v>0</v>
      </c>
      <c r="T369" s="61">
        <v>0</v>
      </c>
      <c r="U369" s="61">
        <v>0</v>
      </c>
      <c r="V369" s="61">
        <v>0</v>
      </c>
      <c r="W369" s="61">
        <v>0</v>
      </c>
      <c r="X369" s="61">
        <v>0</v>
      </c>
      <c r="Y369" s="61">
        <v>0</v>
      </c>
      <c r="Z369" s="61">
        <v>0</v>
      </c>
      <c r="AA369" s="61">
        <v>0</v>
      </c>
      <c r="AB369" s="61">
        <v>0</v>
      </c>
      <c r="AC369" s="61">
        <v>0</v>
      </c>
      <c r="AD369" s="61">
        <v>0</v>
      </c>
      <c r="AE369" s="61">
        <f t="shared" si="20"/>
        <v>122.16525</v>
      </c>
      <c r="AF369" s="61">
        <v>0</v>
      </c>
    </row>
    <row r="370" spans="1:32" s="53" customFormat="1" ht="52.5" customHeight="1">
      <c r="A370" s="56" t="s">
        <v>1293</v>
      </c>
      <c r="B370" s="74" t="s">
        <v>1880</v>
      </c>
      <c r="C370" s="58" t="s">
        <v>1859</v>
      </c>
      <c r="D370" s="58" t="s">
        <v>1366</v>
      </c>
      <c r="E370" s="58" t="s">
        <v>951</v>
      </c>
      <c r="F370" s="58" t="s">
        <v>958</v>
      </c>
      <c r="G370" s="58">
        <v>0</v>
      </c>
      <c r="H370" s="58">
        <v>1</v>
      </c>
      <c r="I370" s="56" t="s">
        <v>1683</v>
      </c>
      <c r="J370" s="56" t="s">
        <v>1683</v>
      </c>
      <c r="K370" s="61">
        <f t="shared" si="19"/>
        <v>122.16525</v>
      </c>
      <c r="L370" s="61">
        <v>0</v>
      </c>
      <c r="M370" s="61">
        <v>0</v>
      </c>
      <c r="N370" s="72">
        <v>122.16525</v>
      </c>
      <c r="O370" s="61">
        <v>0</v>
      </c>
      <c r="P370" s="61">
        <v>0</v>
      </c>
      <c r="Q370" s="61">
        <v>0</v>
      </c>
      <c r="R370" s="61">
        <v>0</v>
      </c>
      <c r="S370" s="61">
        <v>0</v>
      </c>
      <c r="T370" s="61">
        <v>0</v>
      </c>
      <c r="U370" s="61">
        <v>0</v>
      </c>
      <c r="V370" s="61">
        <v>0</v>
      </c>
      <c r="W370" s="61">
        <v>0</v>
      </c>
      <c r="X370" s="61">
        <v>0</v>
      </c>
      <c r="Y370" s="61">
        <v>0</v>
      </c>
      <c r="Z370" s="61">
        <v>0</v>
      </c>
      <c r="AA370" s="61">
        <v>0</v>
      </c>
      <c r="AB370" s="61">
        <v>0</v>
      </c>
      <c r="AC370" s="61">
        <v>0</v>
      </c>
      <c r="AD370" s="61">
        <v>0</v>
      </c>
      <c r="AE370" s="61">
        <f t="shared" si="20"/>
        <v>122.16525</v>
      </c>
      <c r="AF370" s="61">
        <v>0</v>
      </c>
    </row>
    <row r="371" spans="1:32" s="53" customFormat="1" ht="33" customHeight="1">
      <c r="A371" s="56" t="s">
        <v>1294</v>
      </c>
      <c r="B371" s="74" t="s">
        <v>1881</v>
      </c>
      <c r="C371" s="58" t="s">
        <v>1859</v>
      </c>
      <c r="D371" s="58" t="s">
        <v>1878</v>
      </c>
      <c r="E371" s="58" t="s">
        <v>951</v>
      </c>
      <c r="F371" s="58" t="s">
        <v>958</v>
      </c>
      <c r="G371" s="58">
        <v>0</v>
      </c>
      <c r="H371" s="58">
        <v>1</v>
      </c>
      <c r="I371" s="56" t="s">
        <v>1683</v>
      </c>
      <c r="J371" s="56" t="s">
        <v>1683</v>
      </c>
      <c r="K371" s="61">
        <f t="shared" si="19"/>
        <v>85.906000000000006</v>
      </c>
      <c r="L371" s="61">
        <v>0</v>
      </c>
      <c r="M371" s="61">
        <v>0</v>
      </c>
      <c r="N371" s="72">
        <v>85.906000000000006</v>
      </c>
      <c r="O371" s="61">
        <v>0</v>
      </c>
      <c r="P371" s="61">
        <v>0</v>
      </c>
      <c r="Q371" s="61">
        <v>0</v>
      </c>
      <c r="R371" s="61">
        <v>0</v>
      </c>
      <c r="S371" s="61">
        <v>0</v>
      </c>
      <c r="T371" s="61">
        <v>0</v>
      </c>
      <c r="U371" s="61">
        <v>0</v>
      </c>
      <c r="V371" s="61">
        <v>0</v>
      </c>
      <c r="W371" s="61">
        <v>0</v>
      </c>
      <c r="X371" s="61">
        <v>0</v>
      </c>
      <c r="Y371" s="61">
        <v>0</v>
      </c>
      <c r="Z371" s="61">
        <v>0</v>
      </c>
      <c r="AA371" s="61">
        <v>0</v>
      </c>
      <c r="AB371" s="61">
        <v>0</v>
      </c>
      <c r="AC371" s="61">
        <v>0</v>
      </c>
      <c r="AD371" s="61">
        <v>0</v>
      </c>
      <c r="AE371" s="61">
        <f t="shared" si="20"/>
        <v>85.906000000000006</v>
      </c>
      <c r="AF371" s="61">
        <v>0</v>
      </c>
    </row>
    <row r="372" spans="1:32" s="53" customFormat="1" ht="38.25" customHeight="1">
      <c r="A372" s="56" t="s">
        <v>1295</v>
      </c>
      <c r="B372" s="74" t="s">
        <v>1881</v>
      </c>
      <c r="C372" s="58" t="s">
        <v>1859</v>
      </c>
      <c r="D372" s="58" t="s">
        <v>1366</v>
      </c>
      <c r="E372" s="58" t="s">
        <v>951</v>
      </c>
      <c r="F372" s="58" t="s">
        <v>958</v>
      </c>
      <c r="G372" s="58">
        <v>0</v>
      </c>
      <c r="H372" s="58">
        <v>4</v>
      </c>
      <c r="I372" s="56" t="s">
        <v>1683</v>
      </c>
      <c r="J372" s="56" t="s">
        <v>1683</v>
      </c>
      <c r="K372" s="61">
        <f t="shared" si="19"/>
        <v>343.62400000000002</v>
      </c>
      <c r="L372" s="61">
        <v>0</v>
      </c>
      <c r="M372" s="61">
        <v>0</v>
      </c>
      <c r="N372" s="72">
        <v>343.62400000000002</v>
      </c>
      <c r="O372" s="61">
        <v>0</v>
      </c>
      <c r="P372" s="61">
        <v>0</v>
      </c>
      <c r="Q372" s="61">
        <v>0</v>
      </c>
      <c r="R372" s="61">
        <v>0</v>
      </c>
      <c r="S372" s="61">
        <v>0</v>
      </c>
      <c r="T372" s="61">
        <v>0</v>
      </c>
      <c r="U372" s="61">
        <v>0</v>
      </c>
      <c r="V372" s="61">
        <v>0</v>
      </c>
      <c r="W372" s="61">
        <v>0</v>
      </c>
      <c r="X372" s="61">
        <v>0</v>
      </c>
      <c r="Y372" s="61">
        <v>0</v>
      </c>
      <c r="Z372" s="61">
        <v>0</v>
      </c>
      <c r="AA372" s="61">
        <v>0</v>
      </c>
      <c r="AB372" s="61">
        <v>0</v>
      </c>
      <c r="AC372" s="61">
        <v>0</v>
      </c>
      <c r="AD372" s="61">
        <v>0</v>
      </c>
      <c r="AE372" s="61">
        <f t="shared" si="20"/>
        <v>343.62400000000002</v>
      </c>
      <c r="AF372" s="61">
        <v>0</v>
      </c>
    </row>
    <row r="373" spans="1:32" s="53" customFormat="1" ht="41.25" customHeight="1">
      <c r="A373" s="56" t="s">
        <v>1296</v>
      </c>
      <c r="B373" s="74" t="s">
        <v>1882</v>
      </c>
      <c r="C373" s="58" t="s">
        <v>1859</v>
      </c>
      <c r="D373" s="58" t="s">
        <v>1877</v>
      </c>
      <c r="E373" s="58" t="s">
        <v>951</v>
      </c>
      <c r="F373" s="58" t="s">
        <v>958</v>
      </c>
      <c r="G373" s="58">
        <v>0</v>
      </c>
      <c r="H373" s="58">
        <v>1</v>
      </c>
      <c r="I373" s="56" t="s">
        <v>1683</v>
      </c>
      <c r="J373" s="56" t="s">
        <v>1683</v>
      </c>
      <c r="K373" s="61">
        <f t="shared" si="19"/>
        <v>137.43199999999999</v>
      </c>
      <c r="L373" s="61">
        <v>0</v>
      </c>
      <c r="M373" s="61">
        <v>0</v>
      </c>
      <c r="N373" s="72">
        <v>137.43199999999999</v>
      </c>
      <c r="O373" s="61">
        <v>0</v>
      </c>
      <c r="P373" s="61">
        <v>0</v>
      </c>
      <c r="Q373" s="61">
        <v>0</v>
      </c>
      <c r="R373" s="61">
        <v>0</v>
      </c>
      <c r="S373" s="61">
        <v>0</v>
      </c>
      <c r="T373" s="61">
        <v>0</v>
      </c>
      <c r="U373" s="61">
        <v>0</v>
      </c>
      <c r="V373" s="61">
        <v>0</v>
      </c>
      <c r="W373" s="61">
        <v>0</v>
      </c>
      <c r="X373" s="61">
        <v>0</v>
      </c>
      <c r="Y373" s="61">
        <v>0</v>
      </c>
      <c r="Z373" s="61">
        <v>0</v>
      </c>
      <c r="AA373" s="61">
        <v>0</v>
      </c>
      <c r="AB373" s="61">
        <v>0</v>
      </c>
      <c r="AC373" s="61">
        <v>0</v>
      </c>
      <c r="AD373" s="61">
        <v>0</v>
      </c>
      <c r="AE373" s="61">
        <f t="shared" si="20"/>
        <v>137.43199999999999</v>
      </c>
      <c r="AF373" s="61">
        <v>0</v>
      </c>
    </row>
    <row r="374" spans="1:32" s="53" customFormat="1" ht="44.25" customHeight="1">
      <c r="A374" s="56" t="s">
        <v>1297</v>
      </c>
      <c r="B374" s="74" t="s">
        <v>1882</v>
      </c>
      <c r="C374" s="58" t="s">
        <v>1859</v>
      </c>
      <c r="D374" s="58" t="s">
        <v>1878</v>
      </c>
      <c r="E374" s="58" t="s">
        <v>951</v>
      </c>
      <c r="F374" s="58" t="s">
        <v>958</v>
      </c>
      <c r="G374" s="58">
        <v>0</v>
      </c>
      <c r="H374" s="58">
        <v>1</v>
      </c>
      <c r="I374" s="56" t="s">
        <v>1683</v>
      </c>
      <c r="J374" s="56" t="s">
        <v>1683</v>
      </c>
      <c r="K374" s="61">
        <f t="shared" si="19"/>
        <v>137.43199999999999</v>
      </c>
      <c r="L374" s="61">
        <v>0</v>
      </c>
      <c r="M374" s="61">
        <v>0</v>
      </c>
      <c r="N374" s="72">
        <v>137.43199999999999</v>
      </c>
      <c r="O374" s="61">
        <v>0</v>
      </c>
      <c r="P374" s="61">
        <v>0</v>
      </c>
      <c r="Q374" s="61">
        <v>0</v>
      </c>
      <c r="R374" s="61">
        <v>0</v>
      </c>
      <c r="S374" s="61">
        <v>0</v>
      </c>
      <c r="T374" s="61">
        <v>0</v>
      </c>
      <c r="U374" s="61">
        <v>0</v>
      </c>
      <c r="V374" s="61">
        <v>0</v>
      </c>
      <c r="W374" s="61">
        <v>0</v>
      </c>
      <c r="X374" s="61">
        <v>0</v>
      </c>
      <c r="Y374" s="61">
        <v>0</v>
      </c>
      <c r="Z374" s="61">
        <v>0</v>
      </c>
      <c r="AA374" s="61">
        <v>0</v>
      </c>
      <c r="AB374" s="61">
        <v>0</v>
      </c>
      <c r="AC374" s="61">
        <v>0</v>
      </c>
      <c r="AD374" s="61">
        <v>0</v>
      </c>
      <c r="AE374" s="61">
        <f t="shared" si="20"/>
        <v>137.43199999999999</v>
      </c>
      <c r="AF374" s="61">
        <v>0</v>
      </c>
    </row>
    <row r="375" spans="1:32" s="53" customFormat="1" ht="44.25" customHeight="1">
      <c r="A375" s="56" t="s">
        <v>1298</v>
      </c>
      <c r="B375" s="74" t="s">
        <v>1883</v>
      </c>
      <c r="C375" s="58" t="s">
        <v>1859</v>
      </c>
      <c r="D375" s="58" t="s">
        <v>1877</v>
      </c>
      <c r="E375" s="58" t="s">
        <v>951</v>
      </c>
      <c r="F375" s="58" t="s">
        <v>958</v>
      </c>
      <c r="G375" s="58">
        <v>0</v>
      </c>
      <c r="H375" s="58">
        <v>2</v>
      </c>
      <c r="I375" s="56" t="s">
        <v>1683</v>
      </c>
      <c r="J375" s="56" t="s">
        <v>1683</v>
      </c>
      <c r="K375" s="61">
        <f t="shared" si="19"/>
        <v>717</v>
      </c>
      <c r="L375" s="61">
        <v>0</v>
      </c>
      <c r="M375" s="61">
        <v>0</v>
      </c>
      <c r="N375" s="72">
        <v>717</v>
      </c>
      <c r="O375" s="61">
        <v>0</v>
      </c>
      <c r="P375" s="61">
        <v>0</v>
      </c>
      <c r="Q375" s="61">
        <v>0</v>
      </c>
      <c r="R375" s="61">
        <v>0</v>
      </c>
      <c r="S375" s="61">
        <v>0</v>
      </c>
      <c r="T375" s="61">
        <v>0</v>
      </c>
      <c r="U375" s="61">
        <v>0</v>
      </c>
      <c r="V375" s="61">
        <v>0</v>
      </c>
      <c r="W375" s="61">
        <v>0</v>
      </c>
      <c r="X375" s="61">
        <v>0</v>
      </c>
      <c r="Y375" s="61">
        <v>0</v>
      </c>
      <c r="Z375" s="61">
        <v>0</v>
      </c>
      <c r="AA375" s="61">
        <v>0</v>
      </c>
      <c r="AB375" s="61">
        <v>0</v>
      </c>
      <c r="AC375" s="61">
        <v>0</v>
      </c>
      <c r="AD375" s="61">
        <v>0</v>
      </c>
      <c r="AE375" s="61">
        <f t="shared" si="20"/>
        <v>717</v>
      </c>
      <c r="AF375" s="61">
        <v>0</v>
      </c>
    </row>
    <row r="376" spans="1:32" s="53" customFormat="1" ht="39" customHeight="1">
      <c r="A376" s="56" t="s">
        <v>1610</v>
      </c>
      <c r="B376" s="74" t="s">
        <v>1883</v>
      </c>
      <c r="C376" s="58" t="s">
        <v>1859</v>
      </c>
      <c r="D376" s="58" t="s">
        <v>1877</v>
      </c>
      <c r="E376" s="58" t="s">
        <v>951</v>
      </c>
      <c r="F376" s="58" t="s">
        <v>958</v>
      </c>
      <c r="G376" s="58">
        <v>0</v>
      </c>
      <c r="H376" s="58">
        <v>1</v>
      </c>
      <c r="I376" s="56" t="s">
        <v>1683</v>
      </c>
      <c r="J376" s="56" t="s">
        <v>1683</v>
      </c>
      <c r="K376" s="61">
        <f t="shared" si="19"/>
        <v>358.5</v>
      </c>
      <c r="L376" s="61">
        <v>0</v>
      </c>
      <c r="M376" s="61">
        <v>0</v>
      </c>
      <c r="N376" s="72">
        <v>358.5</v>
      </c>
      <c r="O376" s="61">
        <v>0</v>
      </c>
      <c r="P376" s="61">
        <v>0</v>
      </c>
      <c r="Q376" s="61">
        <v>0</v>
      </c>
      <c r="R376" s="61">
        <v>0</v>
      </c>
      <c r="S376" s="61">
        <v>0</v>
      </c>
      <c r="T376" s="61">
        <v>0</v>
      </c>
      <c r="U376" s="61">
        <v>0</v>
      </c>
      <c r="V376" s="61">
        <v>0</v>
      </c>
      <c r="W376" s="61">
        <v>0</v>
      </c>
      <c r="X376" s="61">
        <v>0</v>
      </c>
      <c r="Y376" s="61">
        <v>0</v>
      </c>
      <c r="Z376" s="61">
        <v>0</v>
      </c>
      <c r="AA376" s="61">
        <v>0</v>
      </c>
      <c r="AB376" s="61">
        <v>0</v>
      </c>
      <c r="AC376" s="61">
        <v>0</v>
      </c>
      <c r="AD376" s="61">
        <v>0</v>
      </c>
      <c r="AE376" s="61">
        <f t="shared" si="20"/>
        <v>358.5</v>
      </c>
      <c r="AF376" s="61">
        <v>0</v>
      </c>
    </row>
    <row r="377" spans="1:32" s="53" customFormat="1" ht="45" customHeight="1">
      <c r="A377" s="56" t="s">
        <v>1611</v>
      </c>
      <c r="B377" s="74" t="s">
        <v>1884</v>
      </c>
      <c r="C377" s="58" t="s">
        <v>1859</v>
      </c>
      <c r="D377" s="58" t="s">
        <v>1366</v>
      </c>
      <c r="E377" s="58" t="s">
        <v>951</v>
      </c>
      <c r="F377" s="58" t="s">
        <v>958</v>
      </c>
      <c r="G377" s="58">
        <v>0</v>
      </c>
      <c r="H377" s="58">
        <v>1</v>
      </c>
      <c r="I377" s="56" t="s">
        <v>1683</v>
      </c>
      <c r="J377" s="56" t="s">
        <v>1683</v>
      </c>
      <c r="K377" s="61">
        <f t="shared" si="19"/>
        <v>53.169490000000003</v>
      </c>
      <c r="L377" s="61">
        <v>0</v>
      </c>
      <c r="M377" s="61">
        <v>0</v>
      </c>
      <c r="N377" s="72">
        <v>53.169490000000003</v>
      </c>
      <c r="O377" s="61">
        <v>0</v>
      </c>
      <c r="P377" s="61">
        <v>0</v>
      </c>
      <c r="Q377" s="61">
        <v>0</v>
      </c>
      <c r="R377" s="61">
        <v>0</v>
      </c>
      <c r="S377" s="61">
        <v>0</v>
      </c>
      <c r="T377" s="61">
        <v>0</v>
      </c>
      <c r="U377" s="61">
        <v>0</v>
      </c>
      <c r="V377" s="61">
        <v>0</v>
      </c>
      <c r="W377" s="61">
        <v>0</v>
      </c>
      <c r="X377" s="61">
        <v>0</v>
      </c>
      <c r="Y377" s="61">
        <v>0</v>
      </c>
      <c r="Z377" s="61">
        <v>0</v>
      </c>
      <c r="AA377" s="61">
        <v>0</v>
      </c>
      <c r="AB377" s="61">
        <v>0</v>
      </c>
      <c r="AC377" s="61">
        <v>0</v>
      </c>
      <c r="AD377" s="61">
        <v>0</v>
      </c>
      <c r="AE377" s="61">
        <f t="shared" si="20"/>
        <v>53.169490000000003</v>
      </c>
      <c r="AF377" s="61">
        <v>0</v>
      </c>
    </row>
    <row r="378" spans="1:32" s="53" customFormat="1" ht="36" customHeight="1">
      <c r="A378" s="56" t="s">
        <v>1299</v>
      </c>
      <c r="B378" s="74" t="s">
        <v>1885</v>
      </c>
      <c r="C378" s="58" t="s">
        <v>1859</v>
      </c>
      <c r="D378" s="58" t="s">
        <v>1366</v>
      </c>
      <c r="E378" s="58" t="s">
        <v>951</v>
      </c>
      <c r="F378" s="58" t="s">
        <v>958</v>
      </c>
      <c r="G378" s="58">
        <v>0</v>
      </c>
      <c r="H378" s="58">
        <v>1</v>
      </c>
      <c r="I378" s="56" t="s">
        <v>1683</v>
      </c>
      <c r="J378" s="56" t="s">
        <v>1683</v>
      </c>
      <c r="K378" s="61">
        <f t="shared" si="19"/>
        <v>105.40254</v>
      </c>
      <c r="L378" s="61">
        <v>0</v>
      </c>
      <c r="M378" s="61">
        <v>0</v>
      </c>
      <c r="N378" s="72">
        <v>105.40254</v>
      </c>
      <c r="O378" s="61">
        <v>0</v>
      </c>
      <c r="P378" s="61">
        <v>0</v>
      </c>
      <c r="Q378" s="61">
        <v>0</v>
      </c>
      <c r="R378" s="61">
        <v>0</v>
      </c>
      <c r="S378" s="61">
        <v>0</v>
      </c>
      <c r="T378" s="61">
        <v>0</v>
      </c>
      <c r="U378" s="61">
        <v>0</v>
      </c>
      <c r="V378" s="61">
        <v>0</v>
      </c>
      <c r="W378" s="61">
        <v>0</v>
      </c>
      <c r="X378" s="61">
        <v>0</v>
      </c>
      <c r="Y378" s="61">
        <v>0</v>
      </c>
      <c r="Z378" s="61">
        <v>0</v>
      </c>
      <c r="AA378" s="61">
        <v>0</v>
      </c>
      <c r="AB378" s="61">
        <v>0</v>
      </c>
      <c r="AC378" s="61">
        <v>0</v>
      </c>
      <c r="AD378" s="61">
        <v>0</v>
      </c>
      <c r="AE378" s="61">
        <f t="shared" si="20"/>
        <v>105.40254</v>
      </c>
      <c r="AF378" s="61">
        <v>0</v>
      </c>
    </row>
    <row r="379" spans="1:32" s="53" customFormat="1" ht="27.75" customHeight="1">
      <c r="A379" s="56" t="s">
        <v>1300</v>
      </c>
      <c r="B379" s="74" t="s">
        <v>1886</v>
      </c>
      <c r="C379" s="58" t="s">
        <v>1859</v>
      </c>
      <c r="D379" s="58" t="s">
        <v>1366</v>
      </c>
      <c r="E379" s="58" t="s">
        <v>951</v>
      </c>
      <c r="F379" s="58" t="s">
        <v>958</v>
      </c>
      <c r="G379" s="58">
        <v>0</v>
      </c>
      <c r="H379" s="58">
        <v>1</v>
      </c>
      <c r="I379" s="56" t="s">
        <v>1683</v>
      </c>
      <c r="J379" s="56" t="s">
        <v>1683</v>
      </c>
      <c r="K379" s="61">
        <f t="shared" si="19"/>
        <v>836.86441000000002</v>
      </c>
      <c r="L379" s="61">
        <v>0</v>
      </c>
      <c r="M379" s="61">
        <v>0</v>
      </c>
      <c r="N379" s="72">
        <v>836.86441000000002</v>
      </c>
      <c r="O379" s="61">
        <v>0</v>
      </c>
      <c r="P379" s="61">
        <v>0</v>
      </c>
      <c r="Q379" s="61">
        <v>0</v>
      </c>
      <c r="R379" s="61">
        <v>0</v>
      </c>
      <c r="S379" s="61">
        <v>0</v>
      </c>
      <c r="T379" s="61">
        <v>0</v>
      </c>
      <c r="U379" s="61">
        <v>0</v>
      </c>
      <c r="V379" s="61">
        <v>0</v>
      </c>
      <c r="W379" s="61">
        <v>0</v>
      </c>
      <c r="X379" s="61">
        <v>0</v>
      </c>
      <c r="Y379" s="61">
        <v>0</v>
      </c>
      <c r="Z379" s="61">
        <v>0</v>
      </c>
      <c r="AA379" s="61">
        <v>0</v>
      </c>
      <c r="AB379" s="61">
        <v>0</v>
      </c>
      <c r="AC379" s="61">
        <v>0</v>
      </c>
      <c r="AD379" s="61">
        <v>0</v>
      </c>
      <c r="AE379" s="61">
        <f t="shared" si="20"/>
        <v>836.86441000000002</v>
      </c>
      <c r="AF379" s="61">
        <v>0</v>
      </c>
    </row>
    <row r="380" spans="1:32" s="53" customFormat="1" ht="27.75" customHeight="1">
      <c r="A380" s="56" t="s">
        <v>1301</v>
      </c>
      <c r="B380" s="74" t="s">
        <v>1887</v>
      </c>
      <c r="C380" s="58" t="s">
        <v>1859</v>
      </c>
      <c r="D380" s="58" t="s">
        <v>1877</v>
      </c>
      <c r="E380" s="58" t="s">
        <v>951</v>
      </c>
      <c r="F380" s="58" t="s">
        <v>958</v>
      </c>
      <c r="G380" s="58">
        <v>0</v>
      </c>
      <c r="H380" s="58">
        <v>1</v>
      </c>
      <c r="I380" s="56" t="s">
        <v>1683</v>
      </c>
      <c r="J380" s="56" t="s">
        <v>1683</v>
      </c>
      <c r="K380" s="61">
        <f t="shared" si="19"/>
        <v>358.30507999999998</v>
      </c>
      <c r="L380" s="61">
        <v>0</v>
      </c>
      <c r="M380" s="61">
        <v>0</v>
      </c>
      <c r="N380" s="72">
        <v>358.30507999999998</v>
      </c>
      <c r="O380" s="61">
        <v>0</v>
      </c>
      <c r="P380" s="61">
        <v>0</v>
      </c>
      <c r="Q380" s="61">
        <v>0</v>
      </c>
      <c r="R380" s="61">
        <v>0</v>
      </c>
      <c r="S380" s="61">
        <v>0</v>
      </c>
      <c r="T380" s="61">
        <v>0</v>
      </c>
      <c r="U380" s="61">
        <v>0</v>
      </c>
      <c r="V380" s="61">
        <v>0</v>
      </c>
      <c r="W380" s="61">
        <v>0</v>
      </c>
      <c r="X380" s="61">
        <v>0</v>
      </c>
      <c r="Y380" s="61">
        <v>0</v>
      </c>
      <c r="Z380" s="61">
        <v>0</v>
      </c>
      <c r="AA380" s="61">
        <v>0</v>
      </c>
      <c r="AB380" s="61">
        <v>0</v>
      </c>
      <c r="AC380" s="61">
        <v>0</v>
      </c>
      <c r="AD380" s="61">
        <v>0</v>
      </c>
      <c r="AE380" s="61">
        <f t="shared" si="20"/>
        <v>358.30507999999998</v>
      </c>
      <c r="AF380" s="61">
        <v>0</v>
      </c>
    </row>
    <row r="381" spans="1:32" s="53" customFormat="1" ht="38.25" customHeight="1">
      <c r="A381" s="56" t="s">
        <v>1302</v>
      </c>
      <c r="B381" s="74" t="s">
        <v>1887</v>
      </c>
      <c r="C381" s="58" t="s">
        <v>1859</v>
      </c>
      <c r="D381" s="58" t="s">
        <v>1366</v>
      </c>
      <c r="E381" s="58" t="s">
        <v>951</v>
      </c>
      <c r="F381" s="58" t="s">
        <v>958</v>
      </c>
      <c r="G381" s="58">
        <v>0</v>
      </c>
      <c r="H381" s="58">
        <v>1</v>
      </c>
      <c r="I381" s="56" t="s">
        <v>1683</v>
      </c>
      <c r="J381" s="56" t="s">
        <v>1683</v>
      </c>
      <c r="K381" s="61">
        <f t="shared" si="19"/>
        <v>358.30507999999998</v>
      </c>
      <c r="L381" s="61">
        <v>0</v>
      </c>
      <c r="M381" s="61">
        <v>0</v>
      </c>
      <c r="N381" s="72">
        <v>358.30507999999998</v>
      </c>
      <c r="O381" s="61">
        <v>0</v>
      </c>
      <c r="P381" s="61">
        <v>0</v>
      </c>
      <c r="Q381" s="61">
        <v>0</v>
      </c>
      <c r="R381" s="61">
        <v>0</v>
      </c>
      <c r="S381" s="61">
        <v>0</v>
      </c>
      <c r="T381" s="61">
        <v>0</v>
      </c>
      <c r="U381" s="61">
        <v>0</v>
      </c>
      <c r="V381" s="61">
        <v>0</v>
      </c>
      <c r="W381" s="61">
        <v>0</v>
      </c>
      <c r="X381" s="61">
        <v>0</v>
      </c>
      <c r="Y381" s="61">
        <v>0</v>
      </c>
      <c r="Z381" s="61">
        <v>0</v>
      </c>
      <c r="AA381" s="61">
        <v>0</v>
      </c>
      <c r="AB381" s="61">
        <v>0</v>
      </c>
      <c r="AC381" s="61">
        <v>0</v>
      </c>
      <c r="AD381" s="61">
        <v>0</v>
      </c>
      <c r="AE381" s="61">
        <f t="shared" si="20"/>
        <v>358.30507999999998</v>
      </c>
      <c r="AF381" s="61">
        <v>0</v>
      </c>
    </row>
    <row r="382" spans="1:32" s="53" customFormat="1" ht="38.25" customHeight="1">
      <c r="A382" s="56" t="s">
        <v>1303</v>
      </c>
      <c r="B382" s="74" t="s">
        <v>1888</v>
      </c>
      <c r="C382" s="58" t="s">
        <v>1859</v>
      </c>
      <c r="D382" s="58" t="s">
        <v>1877</v>
      </c>
      <c r="E382" s="58" t="s">
        <v>951</v>
      </c>
      <c r="F382" s="58" t="s">
        <v>958</v>
      </c>
      <c r="G382" s="58">
        <v>0</v>
      </c>
      <c r="H382" s="58">
        <v>3</v>
      </c>
      <c r="I382" s="56" t="s">
        <v>1683</v>
      </c>
      <c r="J382" s="56" t="s">
        <v>1683</v>
      </c>
      <c r="K382" s="61">
        <f t="shared" si="19"/>
        <v>248.084745</v>
      </c>
      <c r="L382" s="61">
        <v>0</v>
      </c>
      <c r="M382" s="61">
        <v>0</v>
      </c>
      <c r="N382" s="72">
        <v>248.084745</v>
      </c>
      <c r="O382" s="61">
        <v>0</v>
      </c>
      <c r="P382" s="61">
        <v>0</v>
      </c>
      <c r="Q382" s="61">
        <v>0</v>
      </c>
      <c r="R382" s="61">
        <v>0</v>
      </c>
      <c r="S382" s="61">
        <v>0</v>
      </c>
      <c r="T382" s="61">
        <v>0</v>
      </c>
      <c r="U382" s="61">
        <v>0</v>
      </c>
      <c r="V382" s="61">
        <v>0</v>
      </c>
      <c r="W382" s="61">
        <v>0</v>
      </c>
      <c r="X382" s="61">
        <v>0</v>
      </c>
      <c r="Y382" s="61">
        <v>0</v>
      </c>
      <c r="Z382" s="61">
        <v>0</v>
      </c>
      <c r="AA382" s="61">
        <v>0</v>
      </c>
      <c r="AB382" s="61">
        <v>0</v>
      </c>
      <c r="AC382" s="61">
        <v>0</v>
      </c>
      <c r="AD382" s="61">
        <v>0</v>
      </c>
      <c r="AE382" s="61">
        <f t="shared" si="20"/>
        <v>248.084745</v>
      </c>
      <c r="AF382" s="61">
        <v>0</v>
      </c>
    </row>
    <row r="383" spans="1:32" s="53" customFormat="1" ht="39.75" customHeight="1">
      <c r="A383" s="56" t="s">
        <v>1304</v>
      </c>
      <c r="B383" s="74" t="s">
        <v>1888</v>
      </c>
      <c r="C383" s="58" t="s">
        <v>1859</v>
      </c>
      <c r="D383" s="58" t="s">
        <v>1877</v>
      </c>
      <c r="E383" s="58" t="s">
        <v>951</v>
      </c>
      <c r="F383" s="58" t="s">
        <v>958</v>
      </c>
      <c r="G383" s="58">
        <v>0</v>
      </c>
      <c r="H383" s="58">
        <v>1</v>
      </c>
      <c r="I383" s="56" t="s">
        <v>1683</v>
      </c>
      <c r="J383" s="56" t="s">
        <v>1683</v>
      </c>
      <c r="K383" s="61">
        <f t="shared" si="19"/>
        <v>82.694914999999995</v>
      </c>
      <c r="L383" s="61">
        <v>0</v>
      </c>
      <c r="M383" s="61">
        <v>0</v>
      </c>
      <c r="N383" s="72">
        <v>82.694914999999995</v>
      </c>
      <c r="O383" s="61">
        <v>0</v>
      </c>
      <c r="P383" s="61">
        <v>0</v>
      </c>
      <c r="Q383" s="61">
        <v>0</v>
      </c>
      <c r="R383" s="61">
        <v>0</v>
      </c>
      <c r="S383" s="61">
        <v>0</v>
      </c>
      <c r="T383" s="61">
        <v>0</v>
      </c>
      <c r="U383" s="61">
        <v>0</v>
      </c>
      <c r="V383" s="61">
        <v>0</v>
      </c>
      <c r="W383" s="61">
        <v>0</v>
      </c>
      <c r="X383" s="61">
        <v>0</v>
      </c>
      <c r="Y383" s="61">
        <v>0</v>
      </c>
      <c r="Z383" s="61">
        <v>0</v>
      </c>
      <c r="AA383" s="61">
        <v>0</v>
      </c>
      <c r="AB383" s="61">
        <v>0</v>
      </c>
      <c r="AC383" s="61">
        <v>0</v>
      </c>
      <c r="AD383" s="61">
        <v>0</v>
      </c>
      <c r="AE383" s="61">
        <f t="shared" si="20"/>
        <v>82.694914999999995</v>
      </c>
      <c r="AF383" s="61">
        <v>0</v>
      </c>
    </row>
    <row r="384" spans="1:32" s="53" customFormat="1" ht="88.5" customHeight="1">
      <c r="A384" s="56" t="s">
        <v>1305</v>
      </c>
      <c r="B384" s="74" t="s">
        <v>1889</v>
      </c>
      <c r="C384" s="58" t="s">
        <v>1859</v>
      </c>
      <c r="D384" s="58" t="s">
        <v>1366</v>
      </c>
      <c r="E384" s="58" t="s">
        <v>951</v>
      </c>
      <c r="F384" s="58" t="s">
        <v>958</v>
      </c>
      <c r="G384" s="58">
        <v>0</v>
      </c>
      <c r="H384" s="58">
        <v>1</v>
      </c>
      <c r="I384" s="56" t="s">
        <v>1683</v>
      </c>
      <c r="J384" s="56" t="s">
        <v>1683</v>
      </c>
      <c r="K384" s="61">
        <f t="shared" si="19"/>
        <v>30.508469999999999</v>
      </c>
      <c r="L384" s="61">
        <v>0</v>
      </c>
      <c r="M384" s="61">
        <v>0</v>
      </c>
      <c r="N384" s="62">
        <v>30.508469999999999</v>
      </c>
      <c r="O384" s="61">
        <v>0</v>
      </c>
      <c r="P384" s="61">
        <v>0</v>
      </c>
      <c r="Q384" s="61">
        <v>0</v>
      </c>
      <c r="R384" s="61">
        <v>0</v>
      </c>
      <c r="S384" s="61">
        <v>0</v>
      </c>
      <c r="T384" s="61">
        <v>0</v>
      </c>
      <c r="U384" s="61">
        <v>0</v>
      </c>
      <c r="V384" s="61">
        <v>0</v>
      </c>
      <c r="W384" s="61">
        <v>0</v>
      </c>
      <c r="X384" s="61">
        <v>0</v>
      </c>
      <c r="Y384" s="61">
        <v>0</v>
      </c>
      <c r="Z384" s="61">
        <v>0</v>
      </c>
      <c r="AA384" s="61">
        <v>0</v>
      </c>
      <c r="AB384" s="61">
        <v>0</v>
      </c>
      <c r="AC384" s="61">
        <v>0</v>
      </c>
      <c r="AD384" s="61">
        <v>0</v>
      </c>
      <c r="AE384" s="61">
        <f t="shared" si="20"/>
        <v>30.508469999999999</v>
      </c>
      <c r="AF384" s="61">
        <v>0</v>
      </c>
    </row>
    <row r="385" spans="1:32" s="53" customFormat="1" ht="88.5" customHeight="1">
      <c r="A385" s="56" t="s">
        <v>1306</v>
      </c>
      <c r="B385" s="74" t="s">
        <v>1890</v>
      </c>
      <c r="C385" s="58" t="s">
        <v>1859</v>
      </c>
      <c r="D385" s="58" t="s">
        <v>1366</v>
      </c>
      <c r="E385" s="58" t="s">
        <v>951</v>
      </c>
      <c r="F385" s="58" t="s">
        <v>958</v>
      </c>
      <c r="G385" s="58">
        <v>0</v>
      </c>
      <c r="H385" s="58">
        <v>2</v>
      </c>
      <c r="I385" s="56" t="s">
        <v>1683</v>
      </c>
      <c r="J385" s="56" t="s">
        <v>1683</v>
      </c>
      <c r="K385" s="61">
        <f t="shared" si="19"/>
        <v>500.42576000000003</v>
      </c>
      <c r="L385" s="61">
        <v>0</v>
      </c>
      <c r="M385" s="61">
        <v>0</v>
      </c>
      <c r="N385" s="62">
        <v>500.42576000000003</v>
      </c>
      <c r="O385" s="61">
        <v>0</v>
      </c>
      <c r="P385" s="61">
        <v>0</v>
      </c>
      <c r="Q385" s="61">
        <v>0</v>
      </c>
      <c r="R385" s="61">
        <v>0</v>
      </c>
      <c r="S385" s="61">
        <v>0</v>
      </c>
      <c r="T385" s="61">
        <v>0</v>
      </c>
      <c r="U385" s="61">
        <v>0</v>
      </c>
      <c r="V385" s="61">
        <v>0</v>
      </c>
      <c r="W385" s="61">
        <v>0</v>
      </c>
      <c r="X385" s="61">
        <v>0</v>
      </c>
      <c r="Y385" s="61">
        <v>0</v>
      </c>
      <c r="Z385" s="61">
        <v>0</v>
      </c>
      <c r="AA385" s="61">
        <v>0</v>
      </c>
      <c r="AB385" s="61">
        <v>0</v>
      </c>
      <c r="AC385" s="61">
        <v>0</v>
      </c>
      <c r="AD385" s="61">
        <v>0</v>
      </c>
      <c r="AE385" s="61">
        <f t="shared" si="20"/>
        <v>500.42576000000003</v>
      </c>
      <c r="AF385" s="61">
        <v>0</v>
      </c>
    </row>
    <row r="386" spans="1:32" s="53" customFormat="1" ht="88.5" customHeight="1">
      <c r="A386" s="56" t="s">
        <v>1307</v>
      </c>
      <c r="B386" s="74" t="s">
        <v>1891</v>
      </c>
      <c r="C386" s="58" t="s">
        <v>1859</v>
      </c>
      <c r="D386" s="58" t="s">
        <v>1877</v>
      </c>
      <c r="E386" s="58" t="s">
        <v>951</v>
      </c>
      <c r="F386" s="58" t="s">
        <v>958</v>
      </c>
      <c r="G386" s="58">
        <v>0</v>
      </c>
      <c r="H386" s="58">
        <v>3</v>
      </c>
      <c r="I386" s="56" t="s">
        <v>1683</v>
      </c>
      <c r="J386" s="56" t="s">
        <v>1683</v>
      </c>
      <c r="K386" s="61">
        <f t="shared" si="19"/>
        <v>90.693000000000012</v>
      </c>
      <c r="L386" s="61">
        <v>0</v>
      </c>
      <c r="M386" s="61">
        <v>0</v>
      </c>
      <c r="N386" s="72">
        <v>90.693000000000012</v>
      </c>
      <c r="O386" s="61">
        <v>0</v>
      </c>
      <c r="P386" s="61">
        <v>0</v>
      </c>
      <c r="Q386" s="61">
        <v>0</v>
      </c>
      <c r="R386" s="61">
        <v>0</v>
      </c>
      <c r="S386" s="61">
        <v>0</v>
      </c>
      <c r="T386" s="61">
        <v>0</v>
      </c>
      <c r="U386" s="61">
        <v>0</v>
      </c>
      <c r="V386" s="61">
        <v>0</v>
      </c>
      <c r="W386" s="61">
        <v>0</v>
      </c>
      <c r="X386" s="61">
        <v>0</v>
      </c>
      <c r="Y386" s="61">
        <v>0</v>
      </c>
      <c r="Z386" s="61">
        <v>0</v>
      </c>
      <c r="AA386" s="61">
        <v>0</v>
      </c>
      <c r="AB386" s="61">
        <v>0</v>
      </c>
      <c r="AC386" s="61">
        <v>0</v>
      </c>
      <c r="AD386" s="61">
        <v>0</v>
      </c>
      <c r="AE386" s="61">
        <f t="shared" si="20"/>
        <v>90.693000000000012</v>
      </c>
      <c r="AF386" s="61">
        <v>0</v>
      </c>
    </row>
    <row r="387" spans="1:32" s="53" customFormat="1" ht="88.5" customHeight="1">
      <c r="A387" s="56" t="s">
        <v>1308</v>
      </c>
      <c r="B387" s="74" t="s">
        <v>1892</v>
      </c>
      <c r="C387" s="58" t="s">
        <v>1859</v>
      </c>
      <c r="D387" s="58" t="s">
        <v>1366</v>
      </c>
      <c r="E387" s="58" t="s">
        <v>951</v>
      </c>
      <c r="F387" s="58" t="s">
        <v>958</v>
      </c>
      <c r="G387" s="58">
        <v>0</v>
      </c>
      <c r="H387" s="58">
        <v>3</v>
      </c>
      <c r="I387" s="56" t="s">
        <v>1683</v>
      </c>
      <c r="J387" s="56" t="s">
        <v>1683</v>
      </c>
      <c r="K387" s="61">
        <f t="shared" si="19"/>
        <v>44.211500000000001</v>
      </c>
      <c r="L387" s="61">
        <v>0</v>
      </c>
      <c r="M387" s="61">
        <v>0</v>
      </c>
      <c r="N387" s="62">
        <v>44.211500000000001</v>
      </c>
      <c r="O387" s="61">
        <v>0</v>
      </c>
      <c r="P387" s="61">
        <v>0</v>
      </c>
      <c r="Q387" s="61">
        <v>0</v>
      </c>
      <c r="R387" s="61">
        <v>0</v>
      </c>
      <c r="S387" s="61">
        <v>0</v>
      </c>
      <c r="T387" s="61">
        <v>0</v>
      </c>
      <c r="U387" s="61">
        <v>0</v>
      </c>
      <c r="V387" s="61">
        <v>0</v>
      </c>
      <c r="W387" s="61">
        <v>0</v>
      </c>
      <c r="X387" s="61">
        <v>0</v>
      </c>
      <c r="Y387" s="61">
        <v>0</v>
      </c>
      <c r="Z387" s="61">
        <v>0</v>
      </c>
      <c r="AA387" s="61">
        <v>0</v>
      </c>
      <c r="AB387" s="61">
        <v>0</v>
      </c>
      <c r="AC387" s="61">
        <v>0</v>
      </c>
      <c r="AD387" s="61">
        <v>0</v>
      </c>
      <c r="AE387" s="61">
        <f t="shared" si="20"/>
        <v>44.211500000000001</v>
      </c>
      <c r="AF387" s="61">
        <v>0</v>
      </c>
    </row>
    <row r="388" spans="1:32" s="53" customFormat="1" ht="88.5" customHeight="1">
      <c r="A388" s="56" t="s">
        <v>1309</v>
      </c>
      <c r="B388" s="74" t="s">
        <v>1892</v>
      </c>
      <c r="C388" s="58" t="s">
        <v>1859</v>
      </c>
      <c r="D388" s="58" t="s">
        <v>1877</v>
      </c>
      <c r="E388" s="58" t="s">
        <v>951</v>
      </c>
      <c r="F388" s="58" t="s">
        <v>958</v>
      </c>
      <c r="G388" s="58">
        <v>0</v>
      </c>
      <c r="H388" s="58">
        <v>1</v>
      </c>
      <c r="I388" s="56" t="s">
        <v>1683</v>
      </c>
      <c r="J388" s="56" t="s">
        <v>1683</v>
      </c>
      <c r="K388" s="61">
        <f t="shared" si="19"/>
        <v>44.211500000000001</v>
      </c>
      <c r="L388" s="61">
        <v>0</v>
      </c>
      <c r="M388" s="61">
        <v>0</v>
      </c>
      <c r="N388" s="62">
        <v>44.211500000000001</v>
      </c>
      <c r="O388" s="61">
        <v>0</v>
      </c>
      <c r="P388" s="61">
        <v>0</v>
      </c>
      <c r="Q388" s="61">
        <v>0</v>
      </c>
      <c r="R388" s="61">
        <v>0</v>
      </c>
      <c r="S388" s="61">
        <v>0</v>
      </c>
      <c r="T388" s="61">
        <v>0</v>
      </c>
      <c r="U388" s="61">
        <v>0</v>
      </c>
      <c r="V388" s="61">
        <v>0</v>
      </c>
      <c r="W388" s="61">
        <v>0</v>
      </c>
      <c r="X388" s="61">
        <v>0</v>
      </c>
      <c r="Y388" s="61">
        <v>0</v>
      </c>
      <c r="Z388" s="61">
        <v>0</v>
      </c>
      <c r="AA388" s="61">
        <v>0</v>
      </c>
      <c r="AB388" s="61">
        <v>0</v>
      </c>
      <c r="AC388" s="61">
        <v>0</v>
      </c>
      <c r="AD388" s="61">
        <v>0</v>
      </c>
      <c r="AE388" s="61">
        <f t="shared" si="20"/>
        <v>44.211500000000001</v>
      </c>
      <c r="AF388" s="61">
        <v>0</v>
      </c>
    </row>
    <row r="389" spans="1:32" s="53" customFormat="1" ht="88.5" customHeight="1">
      <c r="A389" s="56" t="s">
        <v>1310</v>
      </c>
      <c r="B389" s="74" t="s">
        <v>1893</v>
      </c>
      <c r="C389" s="58" t="s">
        <v>1859</v>
      </c>
      <c r="D389" s="58" t="s">
        <v>1366</v>
      </c>
      <c r="E389" s="58" t="s">
        <v>951</v>
      </c>
      <c r="F389" s="58" t="s">
        <v>958</v>
      </c>
      <c r="G389" s="58">
        <v>0</v>
      </c>
      <c r="H389" s="58">
        <v>1</v>
      </c>
      <c r="I389" s="56" t="s">
        <v>1683</v>
      </c>
      <c r="J389" s="56" t="s">
        <v>1683</v>
      </c>
      <c r="K389" s="61">
        <f t="shared" si="19"/>
        <v>262.3322</v>
      </c>
      <c r="L389" s="61">
        <v>0</v>
      </c>
      <c r="M389" s="61">
        <v>0</v>
      </c>
      <c r="N389" s="62">
        <v>262.3322</v>
      </c>
      <c r="O389" s="61">
        <v>0</v>
      </c>
      <c r="P389" s="61">
        <v>0</v>
      </c>
      <c r="Q389" s="61">
        <v>0</v>
      </c>
      <c r="R389" s="61">
        <v>0</v>
      </c>
      <c r="S389" s="61">
        <v>0</v>
      </c>
      <c r="T389" s="61">
        <v>0</v>
      </c>
      <c r="U389" s="61">
        <v>0</v>
      </c>
      <c r="V389" s="61">
        <v>0</v>
      </c>
      <c r="W389" s="61">
        <v>0</v>
      </c>
      <c r="X389" s="61">
        <v>0</v>
      </c>
      <c r="Y389" s="61">
        <v>0</v>
      </c>
      <c r="Z389" s="61">
        <v>0</v>
      </c>
      <c r="AA389" s="61">
        <v>0</v>
      </c>
      <c r="AB389" s="61">
        <v>0</v>
      </c>
      <c r="AC389" s="61">
        <v>0</v>
      </c>
      <c r="AD389" s="61">
        <v>0</v>
      </c>
      <c r="AE389" s="61">
        <f t="shared" si="20"/>
        <v>262.3322</v>
      </c>
      <c r="AF389" s="61">
        <v>0</v>
      </c>
    </row>
    <row r="390" spans="1:32" s="53" customFormat="1" ht="166.5" customHeight="1">
      <c r="A390" s="56" t="s">
        <v>1311</v>
      </c>
      <c r="B390" s="74" t="s">
        <v>1894</v>
      </c>
      <c r="C390" s="58" t="s">
        <v>13</v>
      </c>
      <c r="D390" s="58" t="s">
        <v>1896</v>
      </c>
      <c r="E390" s="58" t="s">
        <v>951</v>
      </c>
      <c r="F390" s="58" t="s">
        <v>1399</v>
      </c>
      <c r="G390" s="58">
        <v>0</v>
      </c>
      <c r="H390" s="58">
        <v>1</v>
      </c>
      <c r="I390" s="58">
        <v>2016</v>
      </c>
      <c r="J390" s="58">
        <v>2016</v>
      </c>
      <c r="K390" s="61">
        <f t="shared" si="19"/>
        <v>69.75</v>
      </c>
      <c r="L390" s="62">
        <v>0</v>
      </c>
      <c r="M390" s="61">
        <v>0</v>
      </c>
      <c r="N390" s="72">
        <v>69.75</v>
      </c>
      <c r="O390" s="61">
        <v>0</v>
      </c>
      <c r="P390" s="61">
        <v>0</v>
      </c>
      <c r="Q390" s="61">
        <v>0</v>
      </c>
      <c r="R390" s="61">
        <v>0</v>
      </c>
      <c r="S390" s="61">
        <v>0</v>
      </c>
      <c r="T390" s="61">
        <v>0</v>
      </c>
      <c r="U390" s="61">
        <v>0</v>
      </c>
      <c r="V390" s="61">
        <v>0</v>
      </c>
      <c r="W390" s="61">
        <v>0</v>
      </c>
      <c r="X390" s="61">
        <v>0</v>
      </c>
      <c r="Y390" s="61">
        <v>0</v>
      </c>
      <c r="Z390" s="61">
        <v>0</v>
      </c>
      <c r="AA390" s="61">
        <v>0</v>
      </c>
      <c r="AB390" s="61">
        <v>0</v>
      </c>
      <c r="AC390" s="61">
        <v>0</v>
      </c>
      <c r="AD390" s="61">
        <v>0</v>
      </c>
      <c r="AE390" s="61">
        <f t="shared" si="20"/>
        <v>69.75</v>
      </c>
      <c r="AF390" s="61">
        <v>0</v>
      </c>
    </row>
    <row r="391" spans="1:32" s="53" customFormat="1" ht="108" customHeight="1">
      <c r="A391" s="56" t="s">
        <v>1312</v>
      </c>
      <c r="B391" s="75" t="s">
        <v>1895</v>
      </c>
      <c r="C391" s="58" t="s">
        <v>13</v>
      </c>
      <c r="D391" s="58" t="s">
        <v>1900</v>
      </c>
      <c r="E391" s="58" t="s">
        <v>951</v>
      </c>
      <c r="F391" s="58" t="s">
        <v>1399</v>
      </c>
      <c r="G391" s="71" t="s">
        <v>1897</v>
      </c>
      <c r="H391" s="71" t="s">
        <v>1898</v>
      </c>
      <c r="I391" s="58">
        <v>2016</v>
      </c>
      <c r="J391" s="58">
        <v>2016</v>
      </c>
      <c r="K391" s="61">
        <f t="shared" si="19"/>
        <v>109.37431000000001</v>
      </c>
      <c r="L391" s="62">
        <v>0</v>
      </c>
      <c r="M391" s="62">
        <v>0</v>
      </c>
      <c r="N391" s="62">
        <v>109.37431000000001</v>
      </c>
      <c r="O391" s="61">
        <v>0</v>
      </c>
      <c r="P391" s="61">
        <v>0</v>
      </c>
      <c r="Q391" s="61">
        <v>0</v>
      </c>
      <c r="R391" s="61">
        <v>0</v>
      </c>
      <c r="S391" s="61">
        <v>0</v>
      </c>
      <c r="T391" s="61">
        <v>0</v>
      </c>
      <c r="U391" s="61">
        <v>0</v>
      </c>
      <c r="V391" s="61">
        <v>0</v>
      </c>
      <c r="W391" s="61">
        <v>0</v>
      </c>
      <c r="X391" s="61">
        <v>0</v>
      </c>
      <c r="Y391" s="61">
        <v>0</v>
      </c>
      <c r="Z391" s="61">
        <v>0</v>
      </c>
      <c r="AA391" s="61">
        <v>0</v>
      </c>
      <c r="AB391" s="61">
        <v>0</v>
      </c>
      <c r="AC391" s="61">
        <v>0</v>
      </c>
      <c r="AD391" s="61">
        <v>0</v>
      </c>
      <c r="AE391" s="61">
        <f t="shared" si="20"/>
        <v>109.37431000000001</v>
      </c>
      <c r="AF391" s="61">
        <v>0</v>
      </c>
    </row>
    <row r="392" spans="1:32" s="53" customFormat="1" ht="162" customHeight="1">
      <c r="A392" s="56" t="s">
        <v>1313</v>
      </c>
      <c r="B392" s="75" t="s">
        <v>1899</v>
      </c>
      <c r="C392" s="58" t="s">
        <v>13</v>
      </c>
      <c r="D392" s="58" t="s">
        <v>1902</v>
      </c>
      <c r="E392" s="58" t="s">
        <v>951</v>
      </c>
      <c r="F392" s="58" t="s">
        <v>1399</v>
      </c>
      <c r="G392" s="71" t="s">
        <v>1897</v>
      </c>
      <c r="H392" s="71" t="s">
        <v>1898</v>
      </c>
      <c r="I392" s="58">
        <v>2016</v>
      </c>
      <c r="J392" s="58">
        <v>2016</v>
      </c>
      <c r="K392" s="61">
        <f t="shared" si="19"/>
        <v>70.869</v>
      </c>
      <c r="L392" s="62">
        <v>0</v>
      </c>
      <c r="M392" s="62">
        <v>0</v>
      </c>
      <c r="N392" s="62">
        <v>70.869</v>
      </c>
      <c r="O392" s="61">
        <v>0</v>
      </c>
      <c r="P392" s="61">
        <v>0</v>
      </c>
      <c r="Q392" s="61">
        <v>0</v>
      </c>
      <c r="R392" s="61">
        <v>0</v>
      </c>
      <c r="S392" s="61">
        <v>0</v>
      </c>
      <c r="T392" s="61">
        <v>0</v>
      </c>
      <c r="U392" s="61">
        <v>0</v>
      </c>
      <c r="V392" s="61">
        <v>0</v>
      </c>
      <c r="W392" s="61">
        <v>0</v>
      </c>
      <c r="X392" s="61">
        <v>0</v>
      </c>
      <c r="Y392" s="61">
        <v>0</v>
      </c>
      <c r="Z392" s="61">
        <v>0</v>
      </c>
      <c r="AA392" s="61">
        <v>0</v>
      </c>
      <c r="AB392" s="61">
        <v>0</v>
      </c>
      <c r="AC392" s="61">
        <v>0</v>
      </c>
      <c r="AD392" s="61">
        <v>0</v>
      </c>
      <c r="AE392" s="61">
        <f t="shared" si="20"/>
        <v>70.869</v>
      </c>
      <c r="AF392" s="61">
        <v>0</v>
      </c>
    </row>
    <row r="393" spans="1:32" s="53" customFormat="1" ht="172.5" customHeight="1">
      <c r="A393" s="56" t="s">
        <v>1314</v>
      </c>
      <c r="B393" s="75" t="s">
        <v>1901</v>
      </c>
      <c r="C393" s="58" t="s">
        <v>13</v>
      </c>
      <c r="D393" s="58" t="s">
        <v>1904</v>
      </c>
      <c r="E393" s="58" t="s">
        <v>951</v>
      </c>
      <c r="F393" s="58" t="s">
        <v>1399</v>
      </c>
      <c r="G393" s="71" t="s">
        <v>1897</v>
      </c>
      <c r="H393" s="71" t="s">
        <v>1898</v>
      </c>
      <c r="I393" s="58">
        <v>2016</v>
      </c>
      <c r="J393" s="58">
        <v>2016</v>
      </c>
      <c r="K393" s="61">
        <f t="shared" si="19"/>
        <v>999.1472</v>
      </c>
      <c r="L393" s="62">
        <v>0</v>
      </c>
      <c r="M393" s="62">
        <v>0</v>
      </c>
      <c r="N393" s="62">
        <v>999.1472</v>
      </c>
      <c r="O393" s="61">
        <v>0</v>
      </c>
      <c r="P393" s="61">
        <v>0</v>
      </c>
      <c r="Q393" s="61">
        <v>0</v>
      </c>
      <c r="R393" s="61">
        <v>0</v>
      </c>
      <c r="S393" s="61">
        <v>0</v>
      </c>
      <c r="T393" s="61">
        <v>0</v>
      </c>
      <c r="U393" s="61">
        <v>0</v>
      </c>
      <c r="V393" s="61">
        <v>0</v>
      </c>
      <c r="W393" s="61">
        <v>0</v>
      </c>
      <c r="X393" s="61">
        <v>0</v>
      </c>
      <c r="Y393" s="61">
        <v>0</v>
      </c>
      <c r="Z393" s="61">
        <v>0</v>
      </c>
      <c r="AA393" s="61">
        <v>0</v>
      </c>
      <c r="AB393" s="61">
        <v>0</v>
      </c>
      <c r="AC393" s="61">
        <v>0</v>
      </c>
      <c r="AD393" s="61">
        <v>0</v>
      </c>
      <c r="AE393" s="61">
        <f t="shared" si="20"/>
        <v>999.1472</v>
      </c>
      <c r="AF393" s="61">
        <v>0</v>
      </c>
    </row>
    <row r="394" spans="1:32" s="53" customFormat="1" ht="158.25" customHeight="1">
      <c r="A394" s="56" t="s">
        <v>1315</v>
      </c>
      <c r="B394" s="75" t="s">
        <v>1903</v>
      </c>
      <c r="C394" s="58" t="s">
        <v>13</v>
      </c>
      <c r="D394" s="58" t="s">
        <v>1906</v>
      </c>
      <c r="E394" s="58" t="s">
        <v>951</v>
      </c>
      <c r="F394" s="58" t="s">
        <v>1399</v>
      </c>
      <c r="G394" s="71" t="s">
        <v>1897</v>
      </c>
      <c r="H394" s="71" t="s">
        <v>1898</v>
      </c>
      <c r="I394" s="58">
        <v>2016</v>
      </c>
      <c r="J394" s="58">
        <v>2016</v>
      </c>
      <c r="K394" s="61">
        <f t="shared" si="19"/>
        <v>282.19888000000003</v>
      </c>
      <c r="L394" s="62">
        <v>0</v>
      </c>
      <c r="M394" s="62">
        <v>0</v>
      </c>
      <c r="N394" s="62">
        <v>282.19888000000003</v>
      </c>
      <c r="O394" s="61">
        <v>0</v>
      </c>
      <c r="P394" s="61">
        <v>0</v>
      </c>
      <c r="Q394" s="61">
        <v>0</v>
      </c>
      <c r="R394" s="61">
        <v>0</v>
      </c>
      <c r="S394" s="61">
        <v>0</v>
      </c>
      <c r="T394" s="61">
        <v>0</v>
      </c>
      <c r="U394" s="61">
        <v>0</v>
      </c>
      <c r="V394" s="61">
        <v>0</v>
      </c>
      <c r="W394" s="61">
        <v>0</v>
      </c>
      <c r="X394" s="61">
        <v>0</v>
      </c>
      <c r="Y394" s="61">
        <v>0</v>
      </c>
      <c r="Z394" s="61">
        <v>0</v>
      </c>
      <c r="AA394" s="61">
        <v>0</v>
      </c>
      <c r="AB394" s="61">
        <v>0</v>
      </c>
      <c r="AC394" s="61">
        <v>0</v>
      </c>
      <c r="AD394" s="61">
        <v>0</v>
      </c>
      <c r="AE394" s="61">
        <f t="shared" si="20"/>
        <v>282.19888000000003</v>
      </c>
      <c r="AF394" s="61">
        <v>0</v>
      </c>
    </row>
    <row r="395" spans="1:32" s="53" customFormat="1" ht="169.5" customHeight="1">
      <c r="A395" s="56" t="s">
        <v>1316</v>
      </c>
      <c r="B395" s="75" t="s">
        <v>1905</v>
      </c>
      <c r="C395" s="58" t="s">
        <v>13</v>
      </c>
      <c r="D395" s="58" t="s">
        <v>1908</v>
      </c>
      <c r="E395" s="58" t="s">
        <v>951</v>
      </c>
      <c r="F395" s="58" t="s">
        <v>1399</v>
      </c>
      <c r="G395" s="71" t="s">
        <v>1897</v>
      </c>
      <c r="H395" s="71" t="s">
        <v>1898</v>
      </c>
      <c r="I395" s="58">
        <v>2016</v>
      </c>
      <c r="J395" s="58">
        <v>2016</v>
      </c>
      <c r="K395" s="61">
        <f t="shared" si="19"/>
        <v>70.869</v>
      </c>
      <c r="L395" s="62">
        <v>0</v>
      </c>
      <c r="M395" s="62">
        <v>0</v>
      </c>
      <c r="N395" s="62">
        <v>70.869</v>
      </c>
      <c r="O395" s="61">
        <v>0</v>
      </c>
      <c r="P395" s="61">
        <v>0</v>
      </c>
      <c r="Q395" s="61">
        <v>0</v>
      </c>
      <c r="R395" s="61">
        <v>0</v>
      </c>
      <c r="S395" s="61">
        <v>0</v>
      </c>
      <c r="T395" s="61">
        <v>0</v>
      </c>
      <c r="U395" s="61">
        <v>0</v>
      </c>
      <c r="V395" s="61">
        <v>0</v>
      </c>
      <c r="W395" s="61">
        <v>0</v>
      </c>
      <c r="X395" s="61">
        <v>0</v>
      </c>
      <c r="Y395" s="61">
        <v>0</v>
      </c>
      <c r="Z395" s="61">
        <v>0</v>
      </c>
      <c r="AA395" s="61">
        <v>0</v>
      </c>
      <c r="AB395" s="61">
        <v>0</v>
      </c>
      <c r="AC395" s="61">
        <v>0</v>
      </c>
      <c r="AD395" s="61">
        <v>0</v>
      </c>
      <c r="AE395" s="61">
        <f t="shared" si="20"/>
        <v>70.869</v>
      </c>
      <c r="AF395" s="61">
        <v>0</v>
      </c>
    </row>
    <row r="396" spans="1:32" s="53" customFormat="1" ht="150">
      <c r="A396" s="56" t="s">
        <v>1317</v>
      </c>
      <c r="B396" s="75" t="s">
        <v>1907</v>
      </c>
      <c r="C396" s="58" t="s">
        <v>13</v>
      </c>
      <c r="D396" s="58" t="s">
        <v>1911</v>
      </c>
      <c r="E396" s="58" t="s">
        <v>951</v>
      </c>
      <c r="F396" s="58" t="s">
        <v>1399</v>
      </c>
      <c r="G396" s="71" t="s">
        <v>1897</v>
      </c>
      <c r="H396" s="71" t="s">
        <v>1898</v>
      </c>
      <c r="I396" s="58">
        <v>2016</v>
      </c>
      <c r="J396" s="58">
        <v>2016</v>
      </c>
      <c r="K396" s="61">
        <f t="shared" si="19"/>
        <v>70.869</v>
      </c>
      <c r="L396" s="62">
        <v>0</v>
      </c>
      <c r="M396" s="62">
        <v>0</v>
      </c>
      <c r="N396" s="62">
        <v>70.869</v>
      </c>
      <c r="O396" s="61">
        <v>0</v>
      </c>
      <c r="P396" s="61">
        <v>0</v>
      </c>
      <c r="Q396" s="61">
        <v>0</v>
      </c>
      <c r="R396" s="61">
        <v>0</v>
      </c>
      <c r="S396" s="61">
        <v>0</v>
      </c>
      <c r="T396" s="61">
        <v>0</v>
      </c>
      <c r="U396" s="61">
        <v>0</v>
      </c>
      <c r="V396" s="61">
        <v>0</v>
      </c>
      <c r="W396" s="61">
        <v>0</v>
      </c>
      <c r="X396" s="61">
        <v>0</v>
      </c>
      <c r="Y396" s="61">
        <v>0</v>
      </c>
      <c r="Z396" s="61">
        <v>0</v>
      </c>
      <c r="AA396" s="61">
        <v>0</v>
      </c>
      <c r="AB396" s="61">
        <v>0</v>
      </c>
      <c r="AC396" s="61">
        <v>0</v>
      </c>
      <c r="AD396" s="61">
        <v>0</v>
      </c>
      <c r="AE396" s="61">
        <f t="shared" si="20"/>
        <v>70.869</v>
      </c>
      <c r="AF396" s="61">
        <v>0</v>
      </c>
    </row>
    <row r="397" spans="1:32" s="53" customFormat="1" ht="150">
      <c r="A397" s="56" t="s">
        <v>1318</v>
      </c>
      <c r="B397" s="75" t="s">
        <v>1910</v>
      </c>
      <c r="C397" s="58" t="s">
        <v>13</v>
      </c>
      <c r="D397" s="58" t="s">
        <v>1914</v>
      </c>
      <c r="E397" s="58" t="s">
        <v>951</v>
      </c>
      <c r="F397" s="58" t="s">
        <v>1399</v>
      </c>
      <c r="G397" s="71" t="s">
        <v>1897</v>
      </c>
      <c r="H397" s="71" t="s">
        <v>1898</v>
      </c>
      <c r="I397" s="58">
        <v>2016</v>
      </c>
      <c r="J397" s="58">
        <v>2016</v>
      </c>
      <c r="K397" s="61">
        <f t="shared" si="19"/>
        <v>70.869</v>
      </c>
      <c r="L397" s="62">
        <v>0</v>
      </c>
      <c r="M397" s="62">
        <v>0</v>
      </c>
      <c r="N397" s="62">
        <v>70.869</v>
      </c>
      <c r="O397" s="61">
        <v>0</v>
      </c>
      <c r="P397" s="61">
        <v>0</v>
      </c>
      <c r="Q397" s="61">
        <v>0</v>
      </c>
      <c r="R397" s="61">
        <v>0</v>
      </c>
      <c r="S397" s="61">
        <v>0</v>
      </c>
      <c r="T397" s="61">
        <v>0</v>
      </c>
      <c r="U397" s="61">
        <v>0</v>
      </c>
      <c r="V397" s="61">
        <v>0</v>
      </c>
      <c r="W397" s="61">
        <v>0</v>
      </c>
      <c r="X397" s="61">
        <v>0</v>
      </c>
      <c r="Y397" s="61">
        <v>0</v>
      </c>
      <c r="Z397" s="61">
        <v>0</v>
      </c>
      <c r="AA397" s="61">
        <v>0</v>
      </c>
      <c r="AB397" s="61">
        <v>0</v>
      </c>
      <c r="AC397" s="61">
        <v>0</v>
      </c>
      <c r="AD397" s="61">
        <v>0</v>
      </c>
      <c r="AE397" s="61">
        <f t="shared" si="20"/>
        <v>70.869</v>
      </c>
      <c r="AF397" s="61">
        <v>0</v>
      </c>
    </row>
    <row r="398" spans="1:32" s="53" customFormat="1" ht="150">
      <c r="A398" s="56" t="s">
        <v>1319</v>
      </c>
      <c r="B398" s="75" t="s">
        <v>1913</v>
      </c>
      <c r="C398" s="58" t="s">
        <v>13</v>
      </c>
      <c r="D398" s="58" t="s">
        <v>1917</v>
      </c>
      <c r="E398" s="58" t="s">
        <v>951</v>
      </c>
      <c r="F398" s="58" t="s">
        <v>1399</v>
      </c>
      <c r="G398" s="71" t="s">
        <v>1897</v>
      </c>
      <c r="H398" s="71" t="s">
        <v>1898</v>
      </c>
      <c r="I398" s="58">
        <v>2016</v>
      </c>
      <c r="J398" s="58">
        <v>2016</v>
      </c>
      <c r="K398" s="61">
        <f t="shared" si="19"/>
        <v>456.20592999999997</v>
      </c>
      <c r="L398" s="62">
        <v>0</v>
      </c>
      <c r="M398" s="62">
        <v>0</v>
      </c>
      <c r="N398" s="62">
        <v>456.20592999999997</v>
      </c>
      <c r="O398" s="61">
        <v>0</v>
      </c>
      <c r="P398" s="61">
        <v>0</v>
      </c>
      <c r="Q398" s="61">
        <v>0</v>
      </c>
      <c r="R398" s="61">
        <v>0</v>
      </c>
      <c r="S398" s="61">
        <v>0</v>
      </c>
      <c r="T398" s="61">
        <v>0</v>
      </c>
      <c r="U398" s="61">
        <v>0</v>
      </c>
      <c r="V398" s="61">
        <v>0</v>
      </c>
      <c r="W398" s="61">
        <v>0</v>
      </c>
      <c r="X398" s="61">
        <v>0</v>
      </c>
      <c r="Y398" s="61">
        <v>0</v>
      </c>
      <c r="Z398" s="61">
        <v>0</v>
      </c>
      <c r="AA398" s="61">
        <v>0</v>
      </c>
      <c r="AB398" s="61">
        <v>0</v>
      </c>
      <c r="AC398" s="61">
        <v>0</v>
      </c>
      <c r="AD398" s="61">
        <v>0</v>
      </c>
      <c r="AE398" s="61">
        <f t="shared" si="20"/>
        <v>456.20592999999997</v>
      </c>
      <c r="AF398" s="61">
        <v>0</v>
      </c>
    </row>
    <row r="399" spans="1:32" s="53" customFormat="1" ht="150">
      <c r="A399" s="56" t="s">
        <v>1320</v>
      </c>
      <c r="B399" s="75" t="s">
        <v>1916</v>
      </c>
      <c r="C399" s="58" t="s">
        <v>13</v>
      </c>
      <c r="D399" s="58" t="s">
        <v>1920</v>
      </c>
      <c r="E399" s="58" t="s">
        <v>951</v>
      </c>
      <c r="F399" s="58" t="s">
        <v>1399</v>
      </c>
      <c r="G399" s="71" t="s">
        <v>1897</v>
      </c>
      <c r="H399" s="71" t="s">
        <v>1898</v>
      </c>
      <c r="I399" s="58">
        <v>2016</v>
      </c>
      <c r="J399" s="58">
        <v>2016</v>
      </c>
      <c r="K399" s="61">
        <f t="shared" si="19"/>
        <v>184.67699999999999</v>
      </c>
      <c r="L399" s="62">
        <v>0</v>
      </c>
      <c r="M399" s="62">
        <v>0</v>
      </c>
      <c r="N399" s="62">
        <v>184.67699999999999</v>
      </c>
      <c r="O399" s="61">
        <v>0</v>
      </c>
      <c r="P399" s="61">
        <v>0</v>
      </c>
      <c r="Q399" s="61">
        <v>0</v>
      </c>
      <c r="R399" s="61">
        <v>0</v>
      </c>
      <c r="S399" s="61">
        <v>0</v>
      </c>
      <c r="T399" s="61">
        <v>0</v>
      </c>
      <c r="U399" s="61">
        <v>0</v>
      </c>
      <c r="V399" s="61">
        <v>0</v>
      </c>
      <c r="W399" s="61">
        <v>0</v>
      </c>
      <c r="X399" s="61">
        <v>0</v>
      </c>
      <c r="Y399" s="61">
        <v>0</v>
      </c>
      <c r="Z399" s="61">
        <v>0</v>
      </c>
      <c r="AA399" s="61">
        <v>0</v>
      </c>
      <c r="AB399" s="61">
        <v>0</v>
      </c>
      <c r="AC399" s="61">
        <v>0</v>
      </c>
      <c r="AD399" s="61">
        <v>0</v>
      </c>
      <c r="AE399" s="61">
        <f t="shared" si="20"/>
        <v>184.67699999999999</v>
      </c>
      <c r="AF399" s="61">
        <v>0</v>
      </c>
    </row>
    <row r="400" spans="1:32" s="53" customFormat="1" ht="150">
      <c r="A400" s="56" t="s">
        <v>1321</v>
      </c>
      <c r="B400" s="75" t="s">
        <v>1919</v>
      </c>
      <c r="C400" s="58" t="s">
        <v>13</v>
      </c>
      <c r="D400" s="58" t="s">
        <v>1923</v>
      </c>
      <c r="E400" s="58" t="s">
        <v>951</v>
      </c>
      <c r="F400" s="58" t="s">
        <v>1399</v>
      </c>
      <c r="G400" s="71" t="s">
        <v>1897</v>
      </c>
      <c r="H400" s="71" t="s">
        <v>1898</v>
      </c>
      <c r="I400" s="58">
        <v>2016</v>
      </c>
      <c r="J400" s="58">
        <v>2016</v>
      </c>
      <c r="K400" s="61">
        <f t="shared" si="19"/>
        <v>313.72091999999998</v>
      </c>
      <c r="L400" s="62">
        <v>0</v>
      </c>
      <c r="M400" s="62">
        <v>0</v>
      </c>
      <c r="N400" s="62">
        <v>313.72091999999998</v>
      </c>
      <c r="O400" s="61">
        <v>0</v>
      </c>
      <c r="P400" s="61">
        <v>0</v>
      </c>
      <c r="Q400" s="61">
        <v>0</v>
      </c>
      <c r="R400" s="61">
        <v>0</v>
      </c>
      <c r="S400" s="61">
        <v>0</v>
      </c>
      <c r="T400" s="61">
        <v>0</v>
      </c>
      <c r="U400" s="61">
        <v>0</v>
      </c>
      <c r="V400" s="61">
        <v>0</v>
      </c>
      <c r="W400" s="61">
        <v>0</v>
      </c>
      <c r="X400" s="61">
        <v>0</v>
      </c>
      <c r="Y400" s="61">
        <v>0</v>
      </c>
      <c r="Z400" s="61">
        <v>0</v>
      </c>
      <c r="AA400" s="61">
        <v>0</v>
      </c>
      <c r="AB400" s="61">
        <v>0</v>
      </c>
      <c r="AC400" s="61">
        <v>0</v>
      </c>
      <c r="AD400" s="61">
        <v>0</v>
      </c>
      <c r="AE400" s="61">
        <f t="shared" si="20"/>
        <v>313.72091999999998</v>
      </c>
      <c r="AF400" s="61">
        <v>0</v>
      </c>
    </row>
    <row r="401" spans="1:32" s="53" customFormat="1" ht="150">
      <c r="A401" s="56" t="s">
        <v>1322</v>
      </c>
      <c r="B401" s="75" t="s">
        <v>1922</v>
      </c>
      <c r="C401" s="58" t="s">
        <v>13</v>
      </c>
      <c r="D401" s="58" t="s">
        <v>1926</v>
      </c>
      <c r="E401" s="58" t="s">
        <v>951</v>
      </c>
      <c r="F401" s="58" t="s">
        <v>1399</v>
      </c>
      <c r="G401" s="71" t="s">
        <v>1897</v>
      </c>
      <c r="H401" s="71" t="s">
        <v>1898</v>
      </c>
      <c r="I401" s="58">
        <v>2016</v>
      </c>
      <c r="J401" s="58">
        <v>2016</v>
      </c>
      <c r="K401" s="61">
        <f t="shared" si="19"/>
        <v>131.465</v>
      </c>
      <c r="L401" s="62">
        <v>0</v>
      </c>
      <c r="M401" s="62">
        <v>0</v>
      </c>
      <c r="N401" s="62">
        <v>131.465</v>
      </c>
      <c r="O401" s="61">
        <v>0</v>
      </c>
      <c r="P401" s="61">
        <v>0</v>
      </c>
      <c r="Q401" s="61">
        <v>0</v>
      </c>
      <c r="R401" s="61">
        <v>0</v>
      </c>
      <c r="S401" s="61">
        <v>0</v>
      </c>
      <c r="T401" s="61">
        <v>0</v>
      </c>
      <c r="U401" s="61">
        <v>0</v>
      </c>
      <c r="V401" s="61">
        <v>0</v>
      </c>
      <c r="W401" s="61">
        <v>0</v>
      </c>
      <c r="X401" s="61">
        <v>0</v>
      </c>
      <c r="Y401" s="61">
        <v>0</v>
      </c>
      <c r="Z401" s="61">
        <v>0</v>
      </c>
      <c r="AA401" s="61">
        <v>0</v>
      </c>
      <c r="AB401" s="61">
        <v>0</v>
      </c>
      <c r="AC401" s="61">
        <v>0</v>
      </c>
      <c r="AD401" s="61">
        <v>0</v>
      </c>
      <c r="AE401" s="61">
        <f t="shared" si="20"/>
        <v>131.465</v>
      </c>
      <c r="AF401" s="61">
        <v>0</v>
      </c>
    </row>
    <row r="402" spans="1:32" s="53" customFormat="1" ht="150">
      <c r="A402" s="56" t="s">
        <v>1323</v>
      </c>
      <c r="B402" s="75" t="s">
        <v>1925</v>
      </c>
      <c r="C402" s="58" t="s">
        <v>13</v>
      </c>
      <c r="D402" s="58" t="s">
        <v>1929</v>
      </c>
      <c r="E402" s="58" t="s">
        <v>951</v>
      </c>
      <c r="F402" s="58" t="s">
        <v>1399</v>
      </c>
      <c r="G402" s="71" t="s">
        <v>1897</v>
      </c>
      <c r="H402" s="71" t="s">
        <v>1898</v>
      </c>
      <c r="I402" s="58">
        <v>2016</v>
      </c>
      <c r="J402" s="58">
        <v>2016</v>
      </c>
      <c r="K402" s="61">
        <f t="shared" si="19"/>
        <v>142.94259</v>
      </c>
      <c r="L402" s="62">
        <v>0</v>
      </c>
      <c r="M402" s="62">
        <v>0</v>
      </c>
      <c r="N402" s="62">
        <v>142.94259</v>
      </c>
      <c r="O402" s="61">
        <v>0</v>
      </c>
      <c r="P402" s="61">
        <v>0</v>
      </c>
      <c r="Q402" s="61">
        <v>0</v>
      </c>
      <c r="R402" s="61">
        <v>0</v>
      </c>
      <c r="S402" s="61">
        <v>0</v>
      </c>
      <c r="T402" s="61">
        <v>0</v>
      </c>
      <c r="U402" s="61">
        <v>0</v>
      </c>
      <c r="V402" s="61">
        <v>0</v>
      </c>
      <c r="W402" s="61">
        <v>0</v>
      </c>
      <c r="X402" s="61">
        <v>0</v>
      </c>
      <c r="Y402" s="61">
        <v>0</v>
      </c>
      <c r="Z402" s="61">
        <v>0</v>
      </c>
      <c r="AA402" s="61">
        <v>0</v>
      </c>
      <c r="AB402" s="61">
        <v>0</v>
      </c>
      <c r="AC402" s="61">
        <v>0</v>
      </c>
      <c r="AD402" s="61">
        <v>0</v>
      </c>
      <c r="AE402" s="61">
        <f t="shared" si="20"/>
        <v>142.94259</v>
      </c>
      <c r="AF402" s="61">
        <v>0</v>
      </c>
    </row>
    <row r="403" spans="1:32" s="53" customFormat="1" ht="150">
      <c r="A403" s="56" t="s">
        <v>1324</v>
      </c>
      <c r="B403" s="75" t="s">
        <v>1928</v>
      </c>
      <c r="C403" s="58" t="s">
        <v>13</v>
      </c>
      <c r="D403" s="58" t="s">
        <v>1932</v>
      </c>
      <c r="E403" s="58" t="s">
        <v>951</v>
      </c>
      <c r="F403" s="58" t="s">
        <v>1399</v>
      </c>
      <c r="G403" s="71" t="s">
        <v>1897</v>
      </c>
      <c r="H403" s="71" t="s">
        <v>1898</v>
      </c>
      <c r="I403" s="58">
        <v>2016</v>
      </c>
      <c r="J403" s="58">
        <v>2016</v>
      </c>
      <c r="K403" s="61">
        <f t="shared" si="19"/>
        <v>739.89277000000004</v>
      </c>
      <c r="L403" s="62">
        <v>0</v>
      </c>
      <c r="M403" s="62">
        <v>0</v>
      </c>
      <c r="N403" s="62">
        <v>739.89277000000004</v>
      </c>
      <c r="O403" s="61">
        <v>0</v>
      </c>
      <c r="P403" s="61">
        <v>0</v>
      </c>
      <c r="Q403" s="61">
        <v>0</v>
      </c>
      <c r="R403" s="61">
        <v>0</v>
      </c>
      <c r="S403" s="61">
        <v>0</v>
      </c>
      <c r="T403" s="61">
        <v>0</v>
      </c>
      <c r="U403" s="61">
        <v>0</v>
      </c>
      <c r="V403" s="61">
        <v>0</v>
      </c>
      <c r="W403" s="61">
        <v>0</v>
      </c>
      <c r="X403" s="61">
        <v>0</v>
      </c>
      <c r="Y403" s="61">
        <v>0</v>
      </c>
      <c r="Z403" s="61">
        <v>0</v>
      </c>
      <c r="AA403" s="61">
        <v>0</v>
      </c>
      <c r="AB403" s="61">
        <v>0</v>
      </c>
      <c r="AC403" s="61">
        <v>0</v>
      </c>
      <c r="AD403" s="61">
        <v>0</v>
      </c>
      <c r="AE403" s="61">
        <f t="shared" si="20"/>
        <v>739.89277000000004</v>
      </c>
      <c r="AF403" s="61">
        <v>0</v>
      </c>
    </row>
    <row r="404" spans="1:32" s="53" customFormat="1" ht="150">
      <c r="A404" s="56" t="s">
        <v>1325</v>
      </c>
      <c r="B404" s="75" t="s">
        <v>1931</v>
      </c>
      <c r="C404" s="58" t="s">
        <v>13</v>
      </c>
      <c r="D404" s="58" t="s">
        <v>1935</v>
      </c>
      <c r="E404" s="58" t="s">
        <v>951</v>
      </c>
      <c r="F404" s="58" t="s">
        <v>1399</v>
      </c>
      <c r="G404" s="71" t="s">
        <v>1897</v>
      </c>
      <c r="H404" s="71" t="s">
        <v>1898</v>
      </c>
      <c r="I404" s="58">
        <v>2016</v>
      </c>
      <c r="J404" s="58">
        <v>2016</v>
      </c>
      <c r="K404" s="61">
        <f t="shared" si="19"/>
        <v>588.86019999999996</v>
      </c>
      <c r="L404" s="62">
        <v>0</v>
      </c>
      <c r="M404" s="62">
        <v>0</v>
      </c>
      <c r="N404" s="62">
        <v>588.86019999999996</v>
      </c>
      <c r="O404" s="61">
        <v>0</v>
      </c>
      <c r="P404" s="61">
        <v>0</v>
      </c>
      <c r="Q404" s="61">
        <v>0</v>
      </c>
      <c r="R404" s="61">
        <v>0</v>
      </c>
      <c r="S404" s="61">
        <v>0</v>
      </c>
      <c r="T404" s="61">
        <v>0</v>
      </c>
      <c r="U404" s="61">
        <v>0</v>
      </c>
      <c r="V404" s="61">
        <v>0</v>
      </c>
      <c r="W404" s="61">
        <v>0</v>
      </c>
      <c r="X404" s="61">
        <v>0</v>
      </c>
      <c r="Y404" s="61">
        <v>0</v>
      </c>
      <c r="Z404" s="61">
        <v>0</v>
      </c>
      <c r="AA404" s="61">
        <v>0</v>
      </c>
      <c r="AB404" s="61">
        <v>0</v>
      </c>
      <c r="AC404" s="61">
        <v>0</v>
      </c>
      <c r="AD404" s="61">
        <v>0</v>
      </c>
      <c r="AE404" s="61">
        <f t="shared" si="20"/>
        <v>588.86019999999996</v>
      </c>
      <c r="AF404" s="61">
        <v>0</v>
      </c>
    </row>
    <row r="405" spans="1:32" s="53" customFormat="1" ht="150">
      <c r="A405" s="56" t="s">
        <v>1326</v>
      </c>
      <c r="B405" s="75" t="s">
        <v>1934</v>
      </c>
      <c r="C405" s="58" t="s">
        <v>13</v>
      </c>
      <c r="D405" s="58" t="s">
        <v>1935</v>
      </c>
      <c r="E405" s="58" t="s">
        <v>951</v>
      </c>
      <c r="F405" s="58" t="s">
        <v>1399</v>
      </c>
      <c r="G405" s="71" t="s">
        <v>1897</v>
      </c>
      <c r="H405" s="71" t="s">
        <v>1898</v>
      </c>
      <c r="I405" s="58">
        <v>2016</v>
      </c>
      <c r="J405" s="58">
        <v>2016</v>
      </c>
      <c r="K405" s="61">
        <f t="shared" si="19"/>
        <v>588.86019999999996</v>
      </c>
      <c r="L405" s="62">
        <v>0</v>
      </c>
      <c r="M405" s="62">
        <v>0</v>
      </c>
      <c r="N405" s="62">
        <v>588.86019999999996</v>
      </c>
      <c r="O405" s="61">
        <v>0</v>
      </c>
      <c r="P405" s="61">
        <v>0</v>
      </c>
      <c r="Q405" s="61">
        <v>0</v>
      </c>
      <c r="R405" s="61">
        <v>0</v>
      </c>
      <c r="S405" s="61">
        <v>0</v>
      </c>
      <c r="T405" s="61">
        <v>0</v>
      </c>
      <c r="U405" s="61">
        <v>0</v>
      </c>
      <c r="V405" s="61">
        <v>0</v>
      </c>
      <c r="W405" s="61">
        <v>0</v>
      </c>
      <c r="X405" s="61">
        <v>0</v>
      </c>
      <c r="Y405" s="61">
        <v>0</v>
      </c>
      <c r="Z405" s="61">
        <v>0</v>
      </c>
      <c r="AA405" s="61">
        <v>0</v>
      </c>
      <c r="AB405" s="61">
        <v>0</v>
      </c>
      <c r="AC405" s="61">
        <v>0</v>
      </c>
      <c r="AD405" s="61">
        <v>0</v>
      </c>
      <c r="AE405" s="61">
        <f t="shared" si="20"/>
        <v>588.86019999999996</v>
      </c>
      <c r="AF405" s="61">
        <v>0</v>
      </c>
    </row>
    <row r="406" spans="1:32" s="94" customFormat="1" ht="48.75" customHeight="1">
      <c r="A406" s="56" t="s">
        <v>1327</v>
      </c>
      <c r="B406" s="58" t="s">
        <v>944</v>
      </c>
      <c r="C406" s="58" t="s">
        <v>946</v>
      </c>
      <c r="D406" s="58" t="s">
        <v>950</v>
      </c>
      <c r="E406" s="58" t="s">
        <v>951</v>
      </c>
      <c r="F406" s="58" t="s">
        <v>953</v>
      </c>
      <c r="G406" s="58" t="s">
        <v>954</v>
      </c>
      <c r="H406" s="58" t="s">
        <v>955</v>
      </c>
      <c r="I406" s="60" t="s">
        <v>14</v>
      </c>
      <c r="J406" s="60" t="s">
        <v>14</v>
      </c>
      <c r="K406" s="61">
        <f t="shared" ref="K406:K469" si="21">AE406</f>
        <v>2915.36</v>
      </c>
      <c r="L406" s="59">
        <v>0</v>
      </c>
      <c r="M406" s="62">
        <v>0</v>
      </c>
      <c r="N406" s="62">
        <v>0</v>
      </c>
      <c r="O406" s="62">
        <v>2915.36</v>
      </c>
      <c r="P406" s="59">
        <v>0</v>
      </c>
      <c r="Q406" s="59">
        <v>0</v>
      </c>
      <c r="R406" s="59">
        <v>0</v>
      </c>
      <c r="S406" s="59">
        <v>0</v>
      </c>
      <c r="T406" s="59">
        <v>0</v>
      </c>
      <c r="U406" s="59">
        <v>0</v>
      </c>
      <c r="V406" s="59">
        <v>0</v>
      </c>
      <c r="W406" s="59">
        <v>0</v>
      </c>
      <c r="X406" s="59">
        <v>0</v>
      </c>
      <c r="Y406" s="59">
        <v>0</v>
      </c>
      <c r="Z406" s="59">
        <v>0</v>
      </c>
      <c r="AA406" s="59">
        <v>0</v>
      </c>
      <c r="AB406" s="59">
        <v>0</v>
      </c>
      <c r="AC406" s="59">
        <v>0</v>
      </c>
      <c r="AD406" s="59">
        <v>0</v>
      </c>
      <c r="AE406" s="61">
        <f t="shared" ref="AE406:AE469" si="22">SUM(M406:AD406)</f>
        <v>2915.36</v>
      </c>
      <c r="AF406" s="61">
        <v>0</v>
      </c>
    </row>
    <row r="407" spans="1:32" s="94" customFormat="1" ht="46.5" customHeight="1">
      <c r="A407" s="56" t="s">
        <v>1328</v>
      </c>
      <c r="B407" s="58" t="s">
        <v>945</v>
      </c>
      <c r="C407" s="58" t="s">
        <v>946</v>
      </c>
      <c r="D407" s="58" t="s">
        <v>927</v>
      </c>
      <c r="E407" s="58" t="s">
        <v>951</v>
      </c>
      <c r="F407" s="69" t="s">
        <v>952</v>
      </c>
      <c r="G407" s="56">
        <v>0</v>
      </c>
      <c r="H407" s="56">
        <v>2</v>
      </c>
      <c r="I407" s="60" t="s">
        <v>14</v>
      </c>
      <c r="J407" s="60" t="s">
        <v>14</v>
      </c>
      <c r="K407" s="61">
        <f t="shared" si="21"/>
        <v>2364.5</v>
      </c>
      <c r="L407" s="59">
        <v>0</v>
      </c>
      <c r="M407" s="62">
        <v>0</v>
      </c>
      <c r="N407" s="62">
        <v>0</v>
      </c>
      <c r="O407" s="62">
        <v>2364.5</v>
      </c>
      <c r="P407" s="59">
        <v>0</v>
      </c>
      <c r="Q407" s="59">
        <v>0</v>
      </c>
      <c r="R407" s="59">
        <v>0</v>
      </c>
      <c r="S407" s="59">
        <v>0</v>
      </c>
      <c r="T407" s="59">
        <v>0</v>
      </c>
      <c r="U407" s="59">
        <v>0</v>
      </c>
      <c r="V407" s="59">
        <v>0</v>
      </c>
      <c r="W407" s="59">
        <v>0</v>
      </c>
      <c r="X407" s="59">
        <v>0</v>
      </c>
      <c r="Y407" s="59">
        <v>0</v>
      </c>
      <c r="Z407" s="59">
        <v>0</v>
      </c>
      <c r="AA407" s="59">
        <v>0</v>
      </c>
      <c r="AB407" s="59">
        <v>0</v>
      </c>
      <c r="AC407" s="59">
        <v>0</v>
      </c>
      <c r="AD407" s="59">
        <v>0</v>
      </c>
      <c r="AE407" s="61">
        <f t="shared" si="22"/>
        <v>2364.5</v>
      </c>
      <c r="AF407" s="61">
        <v>0</v>
      </c>
    </row>
    <row r="408" spans="1:32" s="9" customFormat="1" ht="45" customHeight="1">
      <c r="A408" s="56" t="s">
        <v>1329</v>
      </c>
      <c r="B408" s="11" t="s">
        <v>945</v>
      </c>
      <c r="C408" s="11" t="s">
        <v>946</v>
      </c>
      <c r="D408" s="11" t="s">
        <v>947</v>
      </c>
      <c r="E408" s="11" t="s">
        <v>951</v>
      </c>
      <c r="F408" s="42" t="s">
        <v>952</v>
      </c>
      <c r="G408" s="10">
        <v>0</v>
      </c>
      <c r="H408" s="10">
        <v>2</v>
      </c>
      <c r="I408" s="14" t="s">
        <v>14</v>
      </c>
      <c r="J408" s="14" t="s">
        <v>14</v>
      </c>
      <c r="K408" s="61">
        <f t="shared" si="21"/>
        <v>2393</v>
      </c>
      <c r="L408" s="13">
        <v>0</v>
      </c>
      <c r="M408" s="15">
        <v>0</v>
      </c>
      <c r="N408" s="15">
        <v>0</v>
      </c>
      <c r="O408" s="62">
        <v>2393</v>
      </c>
      <c r="P408" s="13">
        <v>0</v>
      </c>
      <c r="Q408" s="13">
        <v>0</v>
      </c>
      <c r="R408" s="13">
        <v>0</v>
      </c>
      <c r="S408" s="13">
        <v>0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61">
        <f t="shared" si="22"/>
        <v>2393</v>
      </c>
      <c r="AF408" s="61">
        <v>0</v>
      </c>
    </row>
    <row r="409" spans="1:32" s="9" customFormat="1" ht="45" customHeight="1">
      <c r="A409" s="56" t="s">
        <v>1330</v>
      </c>
      <c r="B409" s="11" t="s">
        <v>945</v>
      </c>
      <c r="C409" s="11" t="s">
        <v>946</v>
      </c>
      <c r="D409" s="11" t="s">
        <v>948</v>
      </c>
      <c r="E409" s="11" t="s">
        <v>951</v>
      </c>
      <c r="F409" s="42" t="s">
        <v>952</v>
      </c>
      <c r="G409" s="10">
        <v>0</v>
      </c>
      <c r="H409" s="10">
        <v>1</v>
      </c>
      <c r="I409" s="14" t="s">
        <v>14</v>
      </c>
      <c r="J409" s="14" t="s">
        <v>14</v>
      </c>
      <c r="K409" s="61">
        <f t="shared" si="21"/>
        <v>478.3</v>
      </c>
      <c r="L409" s="13">
        <v>0</v>
      </c>
      <c r="M409" s="15">
        <v>0</v>
      </c>
      <c r="N409" s="15">
        <v>0</v>
      </c>
      <c r="O409" s="62">
        <v>478.3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61">
        <f t="shared" si="22"/>
        <v>478.3</v>
      </c>
      <c r="AF409" s="61">
        <v>0</v>
      </c>
    </row>
    <row r="410" spans="1:32" s="9" customFormat="1" ht="43.5" customHeight="1">
      <c r="A410" s="56" t="s">
        <v>1331</v>
      </c>
      <c r="B410" s="11" t="s">
        <v>945</v>
      </c>
      <c r="C410" s="11" t="s">
        <v>946</v>
      </c>
      <c r="D410" s="11" t="s">
        <v>949</v>
      </c>
      <c r="E410" s="11" t="s">
        <v>951</v>
      </c>
      <c r="F410" s="42" t="s">
        <v>952</v>
      </c>
      <c r="G410" s="10">
        <v>0</v>
      </c>
      <c r="H410" s="10">
        <v>1</v>
      </c>
      <c r="I410" s="14" t="s">
        <v>14</v>
      </c>
      <c r="J410" s="14" t="s">
        <v>14</v>
      </c>
      <c r="K410" s="61">
        <f t="shared" si="21"/>
        <v>478.6</v>
      </c>
      <c r="L410" s="13">
        <v>0</v>
      </c>
      <c r="M410" s="15">
        <v>0</v>
      </c>
      <c r="N410" s="15">
        <v>0</v>
      </c>
      <c r="O410" s="62">
        <v>478.6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61">
        <f t="shared" si="22"/>
        <v>478.6</v>
      </c>
      <c r="AF410" s="61">
        <v>0</v>
      </c>
    </row>
    <row r="411" spans="1:32" s="9" customFormat="1" ht="73.5" customHeight="1">
      <c r="A411" s="56" t="s">
        <v>1332</v>
      </c>
      <c r="B411" s="11" t="s">
        <v>956</v>
      </c>
      <c r="C411" s="11" t="s">
        <v>957</v>
      </c>
      <c r="D411" s="11" t="s">
        <v>961</v>
      </c>
      <c r="E411" s="11" t="s">
        <v>951</v>
      </c>
      <c r="F411" s="11" t="s">
        <v>958</v>
      </c>
      <c r="G411" s="11" t="s">
        <v>959</v>
      </c>
      <c r="H411" s="11" t="s">
        <v>960</v>
      </c>
      <c r="I411" s="11" t="s">
        <v>14</v>
      </c>
      <c r="J411" s="11" t="s">
        <v>14</v>
      </c>
      <c r="K411" s="61">
        <f t="shared" si="21"/>
        <v>4000</v>
      </c>
      <c r="L411" s="11">
        <v>0</v>
      </c>
      <c r="M411" s="15">
        <v>0</v>
      </c>
      <c r="N411" s="15">
        <v>0</v>
      </c>
      <c r="O411" s="62">
        <v>4000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61">
        <f t="shared" si="22"/>
        <v>4000</v>
      </c>
      <c r="AF411" s="61">
        <v>0</v>
      </c>
    </row>
    <row r="412" spans="1:32" s="9" customFormat="1" ht="126.75" customHeight="1">
      <c r="A412" s="56" t="s">
        <v>1333</v>
      </c>
      <c r="B412" s="11" t="s">
        <v>962</v>
      </c>
      <c r="C412" s="11" t="s">
        <v>1638</v>
      </c>
      <c r="D412" s="11" t="s">
        <v>963</v>
      </c>
      <c r="E412" s="11" t="s">
        <v>964</v>
      </c>
      <c r="F412" s="11" t="s">
        <v>958</v>
      </c>
      <c r="G412" s="11" t="s">
        <v>965</v>
      </c>
      <c r="H412" s="11" t="s">
        <v>966</v>
      </c>
      <c r="I412" s="11" t="s">
        <v>14</v>
      </c>
      <c r="J412" s="11" t="s">
        <v>14</v>
      </c>
      <c r="K412" s="61">
        <f t="shared" si="21"/>
        <v>4059.57</v>
      </c>
      <c r="L412" s="11">
        <v>0</v>
      </c>
      <c r="M412" s="15">
        <v>0</v>
      </c>
      <c r="N412" s="15">
        <v>0</v>
      </c>
      <c r="O412" s="62">
        <v>4059.57</v>
      </c>
      <c r="P412" s="13">
        <v>0</v>
      </c>
      <c r="Q412" s="13">
        <v>0</v>
      </c>
      <c r="R412" s="13">
        <v>0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61">
        <f t="shared" si="22"/>
        <v>4059.57</v>
      </c>
      <c r="AF412" s="61">
        <v>0</v>
      </c>
    </row>
    <row r="413" spans="1:32" s="9" customFormat="1" ht="108.75" customHeight="1">
      <c r="A413" s="56" t="s">
        <v>1334</v>
      </c>
      <c r="B413" s="11" t="s">
        <v>1244</v>
      </c>
      <c r="C413" s="11" t="s">
        <v>1245</v>
      </c>
      <c r="D413" s="11" t="s">
        <v>1365</v>
      </c>
      <c r="E413" s="11" t="s">
        <v>951</v>
      </c>
      <c r="F413" s="11" t="s">
        <v>958</v>
      </c>
      <c r="G413" s="11" t="s">
        <v>959</v>
      </c>
      <c r="H413" s="11" t="s">
        <v>960</v>
      </c>
      <c r="I413" s="11" t="s">
        <v>14</v>
      </c>
      <c r="J413" s="11" t="s">
        <v>14</v>
      </c>
      <c r="K413" s="61">
        <f t="shared" si="21"/>
        <v>2000</v>
      </c>
      <c r="L413" s="11">
        <v>0</v>
      </c>
      <c r="M413" s="15">
        <v>0</v>
      </c>
      <c r="N413" s="15">
        <v>0</v>
      </c>
      <c r="O413" s="62">
        <v>2000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61">
        <f t="shared" si="22"/>
        <v>2000</v>
      </c>
      <c r="AF413" s="61">
        <v>0</v>
      </c>
    </row>
    <row r="414" spans="1:32" s="9" customFormat="1" ht="182.25" customHeight="1">
      <c r="A414" s="56" t="s">
        <v>1335</v>
      </c>
      <c r="B414" s="11" t="s">
        <v>1438</v>
      </c>
      <c r="C414" s="11" t="s">
        <v>1246</v>
      </c>
      <c r="D414" s="11" t="s">
        <v>1426</v>
      </c>
      <c r="E414" s="11" t="s">
        <v>967</v>
      </c>
      <c r="F414" s="11" t="s">
        <v>958</v>
      </c>
      <c r="G414" s="11" t="s">
        <v>959</v>
      </c>
      <c r="H414" s="11" t="s">
        <v>960</v>
      </c>
      <c r="I414" s="11" t="s">
        <v>14</v>
      </c>
      <c r="J414" s="11" t="s">
        <v>14</v>
      </c>
      <c r="K414" s="61">
        <f t="shared" si="21"/>
        <v>8000</v>
      </c>
      <c r="L414" s="11">
        <v>0</v>
      </c>
      <c r="M414" s="15">
        <v>0</v>
      </c>
      <c r="N414" s="15">
        <v>0</v>
      </c>
      <c r="O414" s="62">
        <v>8000</v>
      </c>
      <c r="P414" s="13">
        <v>0</v>
      </c>
      <c r="Q414" s="13">
        <v>0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61">
        <f t="shared" si="22"/>
        <v>8000</v>
      </c>
      <c r="AF414" s="61">
        <v>0</v>
      </c>
    </row>
    <row r="415" spans="1:32" s="9" customFormat="1" ht="160.5" customHeight="1">
      <c r="A415" s="56" t="s">
        <v>1336</v>
      </c>
      <c r="B415" s="11" t="s">
        <v>1439</v>
      </c>
      <c r="C415" s="11" t="s">
        <v>1252</v>
      </c>
      <c r="D415" s="11" t="s">
        <v>1427</v>
      </c>
      <c r="E415" s="11" t="s">
        <v>968</v>
      </c>
      <c r="F415" s="11" t="s">
        <v>958</v>
      </c>
      <c r="G415" s="11" t="s">
        <v>959</v>
      </c>
      <c r="H415" s="11" t="s">
        <v>960</v>
      </c>
      <c r="I415" s="11" t="s">
        <v>14</v>
      </c>
      <c r="J415" s="11" t="s">
        <v>14</v>
      </c>
      <c r="K415" s="61">
        <f t="shared" si="21"/>
        <v>513.08399999999995</v>
      </c>
      <c r="L415" s="11">
        <v>0</v>
      </c>
      <c r="M415" s="15">
        <v>0</v>
      </c>
      <c r="N415" s="15">
        <v>0</v>
      </c>
      <c r="O415" s="62">
        <v>513.08399999999995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61">
        <f t="shared" si="22"/>
        <v>513.08399999999995</v>
      </c>
      <c r="AF415" s="61">
        <v>0</v>
      </c>
    </row>
    <row r="416" spans="1:32" s="9" customFormat="1" ht="78.75" customHeight="1">
      <c r="A416" s="56" t="s">
        <v>1337</v>
      </c>
      <c r="B416" s="11" t="s">
        <v>1440</v>
      </c>
      <c r="C416" s="11" t="s">
        <v>1253</v>
      </c>
      <c r="D416" s="11" t="s">
        <v>1428</v>
      </c>
      <c r="E416" s="11" t="s">
        <v>968</v>
      </c>
      <c r="F416" s="11" t="s">
        <v>958</v>
      </c>
      <c r="G416" s="11" t="s">
        <v>959</v>
      </c>
      <c r="H416" s="11" t="s">
        <v>960</v>
      </c>
      <c r="I416" s="11" t="s">
        <v>14</v>
      </c>
      <c r="J416" s="11" t="s">
        <v>14</v>
      </c>
      <c r="K416" s="61">
        <f t="shared" si="21"/>
        <v>561</v>
      </c>
      <c r="L416" s="11">
        <v>0</v>
      </c>
      <c r="M416" s="15">
        <v>0</v>
      </c>
      <c r="N416" s="15">
        <v>0</v>
      </c>
      <c r="O416" s="62">
        <v>561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61">
        <f t="shared" si="22"/>
        <v>561</v>
      </c>
      <c r="AF416" s="61">
        <v>0</v>
      </c>
    </row>
    <row r="417" spans="1:32" s="9" customFormat="1" ht="96.75" customHeight="1">
      <c r="A417" s="56" t="s">
        <v>1338</v>
      </c>
      <c r="B417" s="11" t="s">
        <v>1441</v>
      </c>
      <c r="C417" s="11" t="s">
        <v>1254</v>
      </c>
      <c r="D417" s="11" t="s">
        <v>1429</v>
      </c>
      <c r="E417" s="11" t="s">
        <v>968</v>
      </c>
      <c r="F417" s="11" t="s">
        <v>958</v>
      </c>
      <c r="G417" s="11" t="s">
        <v>959</v>
      </c>
      <c r="H417" s="11" t="s">
        <v>960</v>
      </c>
      <c r="I417" s="11" t="s">
        <v>14</v>
      </c>
      <c r="J417" s="11" t="s">
        <v>14</v>
      </c>
      <c r="K417" s="61">
        <f t="shared" si="21"/>
        <v>312</v>
      </c>
      <c r="L417" s="11">
        <v>0</v>
      </c>
      <c r="M417" s="15">
        <v>0</v>
      </c>
      <c r="N417" s="15">
        <v>0</v>
      </c>
      <c r="O417" s="62">
        <v>312</v>
      </c>
      <c r="P417" s="13">
        <v>0</v>
      </c>
      <c r="Q417" s="13">
        <v>0</v>
      </c>
      <c r="R417" s="13">
        <v>0</v>
      </c>
      <c r="S417" s="13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61">
        <f t="shared" si="22"/>
        <v>312</v>
      </c>
      <c r="AF417" s="61">
        <v>0</v>
      </c>
    </row>
    <row r="418" spans="1:32" s="9" customFormat="1" ht="140.25" customHeight="1">
      <c r="A418" s="56" t="s">
        <v>1339</v>
      </c>
      <c r="B418" s="11" t="s">
        <v>1442</v>
      </c>
      <c r="C418" s="11" t="s">
        <v>1255</v>
      </c>
      <c r="D418" s="11" t="s">
        <v>1430</v>
      </c>
      <c r="E418" s="11" t="s">
        <v>968</v>
      </c>
      <c r="F418" s="11" t="s">
        <v>958</v>
      </c>
      <c r="G418" s="11" t="s">
        <v>959</v>
      </c>
      <c r="H418" s="11" t="s">
        <v>960</v>
      </c>
      <c r="I418" s="11" t="s">
        <v>14</v>
      </c>
      <c r="J418" s="11" t="s">
        <v>14</v>
      </c>
      <c r="K418" s="61">
        <f t="shared" si="21"/>
        <v>802.1</v>
      </c>
      <c r="L418" s="11">
        <v>0</v>
      </c>
      <c r="M418" s="15">
        <v>0</v>
      </c>
      <c r="N418" s="15">
        <v>0</v>
      </c>
      <c r="O418" s="62">
        <v>802.1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61">
        <f t="shared" si="22"/>
        <v>802.1</v>
      </c>
      <c r="AF418" s="61">
        <v>0</v>
      </c>
    </row>
    <row r="419" spans="1:32" s="9" customFormat="1" ht="140.25" customHeight="1">
      <c r="A419" s="56" t="s">
        <v>1340</v>
      </c>
      <c r="B419" s="11" t="s">
        <v>1443</v>
      </c>
      <c r="C419" s="11" t="s">
        <v>1256</v>
      </c>
      <c r="D419" s="11" t="s">
        <v>1452</v>
      </c>
      <c r="E419" s="11" t="s">
        <v>951</v>
      </c>
      <c r="F419" s="11" t="s">
        <v>958</v>
      </c>
      <c r="G419" s="11">
        <v>1</v>
      </c>
      <c r="H419" s="11">
        <v>1</v>
      </c>
      <c r="I419" s="11" t="s">
        <v>14</v>
      </c>
      <c r="J419" s="11" t="s">
        <v>14</v>
      </c>
      <c r="K419" s="61">
        <f t="shared" si="21"/>
        <v>330</v>
      </c>
      <c r="L419" s="11">
        <v>0</v>
      </c>
      <c r="M419" s="15">
        <v>0</v>
      </c>
      <c r="N419" s="15">
        <v>0</v>
      </c>
      <c r="O419" s="62">
        <v>330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61">
        <f t="shared" si="22"/>
        <v>330</v>
      </c>
      <c r="AF419" s="61">
        <v>0</v>
      </c>
    </row>
    <row r="420" spans="1:32" s="9" customFormat="1" ht="140.25" customHeight="1">
      <c r="A420" s="56" t="s">
        <v>1341</v>
      </c>
      <c r="B420" s="11" t="s">
        <v>1444</v>
      </c>
      <c r="C420" s="11" t="s">
        <v>1258</v>
      </c>
      <c r="D420" s="11" t="s">
        <v>1453</v>
      </c>
      <c r="E420" s="11" t="s">
        <v>951</v>
      </c>
      <c r="F420" s="11" t="s">
        <v>958</v>
      </c>
      <c r="G420" s="11">
        <v>1</v>
      </c>
      <c r="H420" s="11">
        <v>1</v>
      </c>
      <c r="I420" s="11" t="s">
        <v>14</v>
      </c>
      <c r="J420" s="11" t="s">
        <v>14</v>
      </c>
      <c r="K420" s="61">
        <f t="shared" si="21"/>
        <v>550</v>
      </c>
      <c r="L420" s="11">
        <v>0</v>
      </c>
      <c r="M420" s="15">
        <v>0</v>
      </c>
      <c r="N420" s="15">
        <v>0</v>
      </c>
      <c r="O420" s="62">
        <v>550</v>
      </c>
      <c r="P420" s="13">
        <v>0</v>
      </c>
      <c r="Q420" s="13">
        <v>0</v>
      </c>
      <c r="R420" s="13">
        <v>0</v>
      </c>
      <c r="S420" s="13">
        <v>0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61">
        <f t="shared" si="22"/>
        <v>550</v>
      </c>
      <c r="AF420" s="61">
        <v>0</v>
      </c>
    </row>
    <row r="421" spans="1:32" s="9" customFormat="1" ht="140.25" customHeight="1">
      <c r="A421" s="56" t="s">
        <v>1342</v>
      </c>
      <c r="B421" s="11" t="s">
        <v>1445</v>
      </c>
      <c r="C421" s="11" t="s">
        <v>1259</v>
      </c>
      <c r="D421" s="11" t="s">
        <v>1431</v>
      </c>
      <c r="E421" s="11" t="s">
        <v>951</v>
      </c>
      <c r="F421" s="11" t="s">
        <v>958</v>
      </c>
      <c r="G421" s="11">
        <v>1</v>
      </c>
      <c r="H421" s="11">
        <v>1</v>
      </c>
      <c r="I421" s="11" t="s">
        <v>14</v>
      </c>
      <c r="J421" s="11" t="s">
        <v>14</v>
      </c>
      <c r="K421" s="61">
        <f t="shared" si="21"/>
        <v>170</v>
      </c>
      <c r="L421" s="11">
        <v>0</v>
      </c>
      <c r="M421" s="15">
        <v>0</v>
      </c>
      <c r="N421" s="15">
        <v>0</v>
      </c>
      <c r="O421" s="62">
        <v>170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61">
        <f t="shared" si="22"/>
        <v>170</v>
      </c>
      <c r="AF421" s="61">
        <v>0</v>
      </c>
    </row>
    <row r="422" spans="1:32" s="9" customFormat="1" ht="102.75" customHeight="1">
      <c r="A422" s="56" t="s">
        <v>1343</v>
      </c>
      <c r="B422" s="11" t="s">
        <v>1446</v>
      </c>
      <c r="C422" s="11" t="s">
        <v>1260</v>
      </c>
      <c r="D422" s="11" t="s">
        <v>1432</v>
      </c>
      <c r="E422" s="11" t="s">
        <v>951</v>
      </c>
      <c r="F422" s="11" t="s">
        <v>958</v>
      </c>
      <c r="G422" s="11">
        <v>1</v>
      </c>
      <c r="H422" s="11">
        <v>1</v>
      </c>
      <c r="I422" s="11" t="s">
        <v>14</v>
      </c>
      <c r="J422" s="11" t="s">
        <v>14</v>
      </c>
      <c r="K422" s="61">
        <f t="shared" si="21"/>
        <v>1257</v>
      </c>
      <c r="L422" s="11">
        <v>0</v>
      </c>
      <c r="M422" s="15">
        <v>0</v>
      </c>
      <c r="N422" s="15">
        <v>0</v>
      </c>
      <c r="O422" s="62">
        <v>1257</v>
      </c>
      <c r="P422" s="13">
        <v>0</v>
      </c>
      <c r="Q422" s="13">
        <v>0</v>
      </c>
      <c r="R422" s="13">
        <v>0</v>
      </c>
      <c r="S422" s="13">
        <v>0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61">
        <f t="shared" si="22"/>
        <v>1257</v>
      </c>
      <c r="AF422" s="61">
        <v>0</v>
      </c>
    </row>
    <row r="423" spans="1:32" s="9" customFormat="1" ht="86.25" customHeight="1">
      <c r="A423" s="56" t="s">
        <v>1344</v>
      </c>
      <c r="B423" s="11" t="s">
        <v>1447</v>
      </c>
      <c r="C423" s="11" t="s">
        <v>1261</v>
      </c>
      <c r="D423" s="11" t="s">
        <v>1433</v>
      </c>
      <c r="E423" s="11" t="s">
        <v>951</v>
      </c>
      <c r="F423" s="11" t="s">
        <v>958</v>
      </c>
      <c r="G423" s="11">
        <v>2</v>
      </c>
      <c r="H423" s="11">
        <v>2</v>
      </c>
      <c r="I423" s="11" t="s">
        <v>14</v>
      </c>
      <c r="J423" s="11" t="s">
        <v>14</v>
      </c>
      <c r="K423" s="61">
        <f t="shared" si="21"/>
        <v>1628.94</v>
      </c>
      <c r="L423" s="11">
        <v>0</v>
      </c>
      <c r="M423" s="15">
        <v>0</v>
      </c>
      <c r="N423" s="15">
        <v>0</v>
      </c>
      <c r="O423" s="62">
        <v>1628.94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61">
        <f t="shared" si="22"/>
        <v>1628.94</v>
      </c>
      <c r="AF423" s="61">
        <v>0</v>
      </c>
    </row>
    <row r="424" spans="1:32" s="9" customFormat="1" ht="86.25" customHeight="1">
      <c r="A424" s="56" t="s">
        <v>1345</v>
      </c>
      <c r="B424" s="11" t="s">
        <v>1434</v>
      </c>
      <c r="C424" s="11" t="s">
        <v>1467</v>
      </c>
      <c r="D424" s="11" t="s">
        <v>1449</v>
      </c>
      <c r="E424" s="11" t="s">
        <v>951</v>
      </c>
      <c r="F424" s="11" t="s">
        <v>958</v>
      </c>
      <c r="G424" s="11">
        <v>1</v>
      </c>
      <c r="H424" s="11">
        <v>1</v>
      </c>
      <c r="I424" s="11" t="s">
        <v>14</v>
      </c>
      <c r="J424" s="11" t="s">
        <v>14</v>
      </c>
      <c r="K424" s="61">
        <f t="shared" si="21"/>
        <v>120</v>
      </c>
      <c r="L424" s="11">
        <v>0</v>
      </c>
      <c r="M424" s="15">
        <v>0</v>
      </c>
      <c r="N424" s="15">
        <v>0</v>
      </c>
      <c r="O424" s="62">
        <v>120</v>
      </c>
      <c r="P424" s="13">
        <v>0</v>
      </c>
      <c r="Q424" s="13">
        <v>0</v>
      </c>
      <c r="R424" s="13">
        <v>0</v>
      </c>
      <c r="S424" s="13">
        <v>0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61">
        <f t="shared" si="22"/>
        <v>120</v>
      </c>
      <c r="AF424" s="61">
        <v>0</v>
      </c>
    </row>
    <row r="425" spans="1:32" s="9" customFormat="1" ht="109.5" customHeight="1">
      <c r="A425" s="56" t="s">
        <v>1346</v>
      </c>
      <c r="B425" s="11" t="s">
        <v>1435</v>
      </c>
      <c r="C425" s="11" t="s">
        <v>1262</v>
      </c>
      <c r="D425" s="11" t="s">
        <v>1448</v>
      </c>
      <c r="E425" s="11" t="s">
        <v>951</v>
      </c>
      <c r="F425" s="11" t="s">
        <v>958</v>
      </c>
      <c r="G425" s="11">
        <v>3</v>
      </c>
      <c r="H425" s="11">
        <v>3</v>
      </c>
      <c r="I425" s="11" t="s">
        <v>14</v>
      </c>
      <c r="J425" s="11" t="s">
        <v>14</v>
      </c>
      <c r="K425" s="61">
        <f t="shared" si="21"/>
        <v>536.9</v>
      </c>
      <c r="L425" s="11">
        <v>0</v>
      </c>
      <c r="M425" s="15">
        <v>0</v>
      </c>
      <c r="N425" s="15">
        <v>0</v>
      </c>
      <c r="O425" s="62">
        <v>536.9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61">
        <f t="shared" si="22"/>
        <v>536.9</v>
      </c>
      <c r="AF425" s="61">
        <v>0</v>
      </c>
    </row>
    <row r="426" spans="1:32" s="9" customFormat="1" ht="106.5" customHeight="1">
      <c r="A426" s="56" t="s">
        <v>1347</v>
      </c>
      <c r="B426" s="11" t="s">
        <v>1436</v>
      </c>
      <c r="C426" s="11" t="s">
        <v>1468</v>
      </c>
      <c r="D426" s="11" t="s">
        <v>1450</v>
      </c>
      <c r="E426" s="11" t="s">
        <v>951</v>
      </c>
      <c r="F426" s="11" t="s">
        <v>958</v>
      </c>
      <c r="G426" s="11">
        <v>1</v>
      </c>
      <c r="H426" s="11">
        <v>1</v>
      </c>
      <c r="I426" s="11" t="s">
        <v>14</v>
      </c>
      <c r="J426" s="11" t="s">
        <v>14</v>
      </c>
      <c r="K426" s="61">
        <f t="shared" si="21"/>
        <v>336.6</v>
      </c>
      <c r="L426" s="11">
        <v>0</v>
      </c>
      <c r="M426" s="15">
        <v>0</v>
      </c>
      <c r="N426" s="15">
        <v>0</v>
      </c>
      <c r="O426" s="62">
        <v>336.6</v>
      </c>
      <c r="P426" s="13">
        <v>0</v>
      </c>
      <c r="Q426" s="13">
        <v>0</v>
      </c>
      <c r="R426" s="13">
        <v>0</v>
      </c>
      <c r="S426" s="13">
        <v>0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61">
        <f t="shared" si="22"/>
        <v>336.6</v>
      </c>
      <c r="AF426" s="61">
        <v>0</v>
      </c>
    </row>
    <row r="427" spans="1:32" s="9" customFormat="1" ht="117.75" customHeight="1">
      <c r="A427" s="56" t="s">
        <v>1348</v>
      </c>
      <c r="B427" s="11" t="s">
        <v>1437</v>
      </c>
      <c r="C427" s="11" t="s">
        <v>1263</v>
      </c>
      <c r="D427" s="11" t="s">
        <v>1451</v>
      </c>
      <c r="E427" s="11" t="s">
        <v>951</v>
      </c>
      <c r="F427" s="11" t="s">
        <v>958</v>
      </c>
      <c r="G427" s="11">
        <v>2</v>
      </c>
      <c r="H427" s="11">
        <v>2</v>
      </c>
      <c r="I427" s="11" t="s">
        <v>14</v>
      </c>
      <c r="J427" s="11" t="s">
        <v>14</v>
      </c>
      <c r="K427" s="61">
        <f t="shared" si="21"/>
        <v>630</v>
      </c>
      <c r="L427" s="11">
        <v>0</v>
      </c>
      <c r="M427" s="15">
        <v>0</v>
      </c>
      <c r="N427" s="15">
        <v>0</v>
      </c>
      <c r="O427" s="62">
        <v>630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61">
        <f t="shared" si="22"/>
        <v>630</v>
      </c>
      <c r="AF427" s="61">
        <v>0</v>
      </c>
    </row>
    <row r="428" spans="1:32" s="9" customFormat="1" ht="143.25" customHeight="1">
      <c r="A428" s="56" t="s">
        <v>1349</v>
      </c>
      <c r="B428" s="11" t="s">
        <v>969</v>
      </c>
      <c r="C428" s="11" t="s">
        <v>1483</v>
      </c>
      <c r="D428" s="11" t="s">
        <v>1609</v>
      </c>
      <c r="E428" s="11" t="s">
        <v>951</v>
      </c>
      <c r="F428" s="11" t="s">
        <v>958</v>
      </c>
      <c r="G428" s="11">
        <v>2</v>
      </c>
      <c r="H428" s="11" t="s">
        <v>1418</v>
      </c>
      <c r="I428" s="11" t="s">
        <v>14</v>
      </c>
      <c r="J428" s="11" t="s">
        <v>14</v>
      </c>
      <c r="K428" s="61">
        <f t="shared" si="21"/>
        <v>6779.835</v>
      </c>
      <c r="L428" s="11">
        <v>0</v>
      </c>
      <c r="M428" s="15">
        <v>0</v>
      </c>
      <c r="N428" s="15">
        <v>0</v>
      </c>
      <c r="O428" s="62">
        <v>6779.835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61">
        <f t="shared" si="22"/>
        <v>6779.835</v>
      </c>
      <c r="AF428" s="61">
        <v>0</v>
      </c>
    </row>
    <row r="429" spans="1:32" s="9" customFormat="1" ht="138.75" customHeight="1">
      <c r="A429" s="56" t="s">
        <v>1350</v>
      </c>
      <c r="B429" s="11" t="s">
        <v>970</v>
      </c>
      <c r="C429" s="11" t="s">
        <v>1484</v>
      </c>
      <c r="D429" s="11" t="s">
        <v>1553</v>
      </c>
      <c r="E429" s="11" t="s">
        <v>951</v>
      </c>
      <c r="F429" s="11" t="s">
        <v>958</v>
      </c>
      <c r="G429" s="11">
        <v>2</v>
      </c>
      <c r="H429" s="11" t="s">
        <v>1419</v>
      </c>
      <c r="I429" s="11" t="s">
        <v>14</v>
      </c>
      <c r="J429" s="11" t="s">
        <v>14</v>
      </c>
      <c r="K429" s="61">
        <f t="shared" si="21"/>
        <v>4237.2849999999999</v>
      </c>
      <c r="L429" s="11">
        <v>0</v>
      </c>
      <c r="M429" s="15">
        <v>0</v>
      </c>
      <c r="N429" s="15">
        <v>0</v>
      </c>
      <c r="O429" s="62">
        <v>4237.2849999999999</v>
      </c>
      <c r="P429" s="13">
        <v>0</v>
      </c>
      <c r="Q429" s="13">
        <v>0</v>
      </c>
      <c r="R429" s="13">
        <v>0</v>
      </c>
      <c r="S429" s="13">
        <v>0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61">
        <f t="shared" si="22"/>
        <v>4237.2849999999999</v>
      </c>
      <c r="AF429" s="61">
        <v>0</v>
      </c>
    </row>
    <row r="430" spans="1:32" s="9" customFormat="1" ht="112.5" customHeight="1">
      <c r="A430" s="56" t="s">
        <v>1351</v>
      </c>
      <c r="B430" s="11" t="s">
        <v>1469</v>
      </c>
      <c r="C430" s="11" t="s">
        <v>1485</v>
      </c>
      <c r="D430" s="11" t="s">
        <v>1552</v>
      </c>
      <c r="E430" s="11" t="s">
        <v>951</v>
      </c>
      <c r="F430" s="11" t="s">
        <v>958</v>
      </c>
      <c r="G430" s="11">
        <v>1</v>
      </c>
      <c r="H430" s="11">
        <v>1</v>
      </c>
      <c r="I430" s="11" t="s">
        <v>14</v>
      </c>
      <c r="J430" s="11" t="s">
        <v>14</v>
      </c>
      <c r="K430" s="61">
        <f t="shared" si="21"/>
        <v>4100</v>
      </c>
      <c r="L430" s="11">
        <v>0</v>
      </c>
      <c r="M430" s="15">
        <v>0</v>
      </c>
      <c r="N430" s="15">
        <v>0</v>
      </c>
      <c r="O430" s="62">
        <v>4100</v>
      </c>
      <c r="P430" s="13">
        <v>0</v>
      </c>
      <c r="Q430" s="13">
        <v>0</v>
      </c>
      <c r="R430" s="13">
        <v>0</v>
      </c>
      <c r="S430" s="13">
        <v>0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61">
        <f t="shared" si="22"/>
        <v>4100</v>
      </c>
      <c r="AF430" s="61">
        <v>0</v>
      </c>
    </row>
    <row r="431" spans="1:32" s="9" customFormat="1" ht="112.5" customHeight="1">
      <c r="A431" s="56" t="s">
        <v>1352</v>
      </c>
      <c r="B431" s="11" t="s">
        <v>1470</v>
      </c>
      <c r="C431" s="11" t="s">
        <v>1492</v>
      </c>
      <c r="D431" s="11" t="s">
        <v>1493</v>
      </c>
      <c r="E431" s="11" t="s">
        <v>951</v>
      </c>
      <c r="F431" s="11" t="s">
        <v>958</v>
      </c>
      <c r="G431" s="11">
        <v>1</v>
      </c>
      <c r="H431" s="11">
        <v>1</v>
      </c>
      <c r="I431" s="11" t="s">
        <v>14</v>
      </c>
      <c r="J431" s="11" t="s">
        <v>14</v>
      </c>
      <c r="K431" s="61">
        <f t="shared" si="21"/>
        <v>3805</v>
      </c>
      <c r="L431" s="11">
        <v>0</v>
      </c>
      <c r="M431" s="15">
        <v>0</v>
      </c>
      <c r="N431" s="15">
        <v>0</v>
      </c>
      <c r="O431" s="62">
        <v>3805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61">
        <f t="shared" si="22"/>
        <v>3805</v>
      </c>
      <c r="AF431" s="61">
        <v>0</v>
      </c>
    </row>
    <row r="432" spans="1:32" s="9" customFormat="1" ht="86.25" customHeight="1">
      <c r="A432" s="56" t="s">
        <v>1353</v>
      </c>
      <c r="B432" s="11" t="s">
        <v>1471</v>
      </c>
      <c r="C432" s="11" t="s">
        <v>1257</v>
      </c>
      <c r="D432" s="11" t="s">
        <v>1494</v>
      </c>
      <c r="E432" s="11" t="s">
        <v>968</v>
      </c>
      <c r="F432" s="11" t="s">
        <v>958</v>
      </c>
      <c r="G432" s="11" t="s">
        <v>959</v>
      </c>
      <c r="H432" s="11" t="s">
        <v>960</v>
      </c>
      <c r="I432" s="11" t="s">
        <v>14</v>
      </c>
      <c r="J432" s="11" t="s">
        <v>14</v>
      </c>
      <c r="K432" s="61">
        <f t="shared" si="21"/>
        <v>4500</v>
      </c>
      <c r="L432" s="11">
        <v>0</v>
      </c>
      <c r="M432" s="15">
        <v>0</v>
      </c>
      <c r="N432" s="15">
        <v>0</v>
      </c>
      <c r="O432" s="62">
        <v>4500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61">
        <f t="shared" si="22"/>
        <v>4500</v>
      </c>
      <c r="AF432" s="61">
        <v>0</v>
      </c>
    </row>
    <row r="433" spans="1:32" s="9" customFormat="1" ht="86.25" customHeight="1">
      <c r="A433" s="56" t="s">
        <v>1354</v>
      </c>
      <c r="B433" s="11" t="s">
        <v>1454</v>
      </c>
      <c r="C433" s="11" t="s">
        <v>1486</v>
      </c>
      <c r="D433" s="11" t="s">
        <v>1461</v>
      </c>
      <c r="E433" s="11" t="s">
        <v>968</v>
      </c>
      <c r="F433" s="11" t="s">
        <v>958</v>
      </c>
      <c r="G433" s="11" t="s">
        <v>959</v>
      </c>
      <c r="H433" s="11" t="s">
        <v>960</v>
      </c>
      <c r="I433" s="11" t="s">
        <v>14</v>
      </c>
      <c r="J433" s="11" t="s">
        <v>14</v>
      </c>
      <c r="K433" s="61">
        <f t="shared" si="21"/>
        <v>115</v>
      </c>
      <c r="L433" s="11">
        <v>0</v>
      </c>
      <c r="M433" s="15">
        <v>0</v>
      </c>
      <c r="N433" s="15">
        <v>0</v>
      </c>
      <c r="O433" s="62">
        <v>115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61">
        <f t="shared" si="22"/>
        <v>115</v>
      </c>
      <c r="AF433" s="61">
        <v>0</v>
      </c>
    </row>
    <row r="434" spans="1:32" s="9" customFormat="1" ht="86.25" customHeight="1">
      <c r="A434" s="56" t="s">
        <v>1909</v>
      </c>
      <c r="B434" s="11" t="s">
        <v>1455</v>
      </c>
      <c r="C434" s="11" t="s">
        <v>1265</v>
      </c>
      <c r="D434" s="11" t="s">
        <v>1554</v>
      </c>
      <c r="E434" s="11" t="s">
        <v>968</v>
      </c>
      <c r="F434" s="11" t="s">
        <v>958</v>
      </c>
      <c r="G434" s="11" t="s">
        <v>959</v>
      </c>
      <c r="H434" s="11" t="s">
        <v>960</v>
      </c>
      <c r="I434" s="11" t="s">
        <v>14</v>
      </c>
      <c r="J434" s="11" t="s">
        <v>14</v>
      </c>
      <c r="K434" s="61">
        <f t="shared" si="21"/>
        <v>50</v>
      </c>
      <c r="L434" s="11">
        <v>0</v>
      </c>
      <c r="M434" s="15">
        <v>0</v>
      </c>
      <c r="N434" s="15">
        <v>0</v>
      </c>
      <c r="O434" s="62">
        <v>50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61">
        <f t="shared" si="22"/>
        <v>50</v>
      </c>
      <c r="AF434" s="61">
        <v>0</v>
      </c>
    </row>
    <row r="435" spans="1:32" s="9" customFormat="1" ht="86.25" customHeight="1">
      <c r="A435" s="56" t="s">
        <v>1912</v>
      </c>
      <c r="B435" s="11" t="s">
        <v>1456</v>
      </c>
      <c r="C435" s="11" t="s">
        <v>1265</v>
      </c>
      <c r="D435" s="11" t="s">
        <v>1555</v>
      </c>
      <c r="E435" s="11" t="s">
        <v>951</v>
      </c>
      <c r="F435" s="11" t="s">
        <v>958</v>
      </c>
      <c r="G435" s="11">
        <v>1</v>
      </c>
      <c r="H435" s="11">
        <v>1</v>
      </c>
      <c r="I435" s="11" t="s">
        <v>14</v>
      </c>
      <c r="J435" s="11" t="s">
        <v>14</v>
      </c>
      <c r="K435" s="61">
        <f t="shared" si="21"/>
        <v>50</v>
      </c>
      <c r="L435" s="11">
        <v>0</v>
      </c>
      <c r="M435" s="15">
        <v>0</v>
      </c>
      <c r="N435" s="15">
        <v>0</v>
      </c>
      <c r="O435" s="62">
        <v>50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61">
        <f t="shared" si="22"/>
        <v>50</v>
      </c>
      <c r="AF435" s="61">
        <v>0</v>
      </c>
    </row>
    <row r="436" spans="1:32" s="9" customFormat="1" ht="86.25" customHeight="1">
      <c r="A436" s="56" t="s">
        <v>1915</v>
      </c>
      <c r="B436" s="11" t="s">
        <v>1457</v>
      </c>
      <c r="C436" s="11" t="s">
        <v>1487</v>
      </c>
      <c r="D436" s="11" t="s">
        <v>1556</v>
      </c>
      <c r="E436" s="11" t="s">
        <v>951</v>
      </c>
      <c r="F436" s="11" t="s">
        <v>958</v>
      </c>
      <c r="G436" s="11">
        <v>1</v>
      </c>
      <c r="H436" s="11">
        <v>1</v>
      </c>
      <c r="I436" s="11" t="s">
        <v>14</v>
      </c>
      <c r="J436" s="11" t="s">
        <v>14</v>
      </c>
      <c r="K436" s="61">
        <f t="shared" si="21"/>
        <v>533</v>
      </c>
      <c r="L436" s="11">
        <v>0</v>
      </c>
      <c r="M436" s="15">
        <v>0</v>
      </c>
      <c r="N436" s="15">
        <v>0</v>
      </c>
      <c r="O436" s="62">
        <v>533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61">
        <f t="shared" si="22"/>
        <v>533</v>
      </c>
      <c r="AF436" s="61">
        <v>0</v>
      </c>
    </row>
    <row r="437" spans="1:32" s="9" customFormat="1" ht="86.25" customHeight="1">
      <c r="A437" s="56" t="s">
        <v>1918</v>
      </c>
      <c r="B437" s="11" t="s">
        <v>1458</v>
      </c>
      <c r="C437" s="11" t="s">
        <v>1488</v>
      </c>
      <c r="D437" s="11" t="s">
        <v>1557</v>
      </c>
      <c r="E437" s="11" t="s">
        <v>951</v>
      </c>
      <c r="F437" s="11" t="s">
        <v>958</v>
      </c>
      <c r="G437" s="11">
        <v>1</v>
      </c>
      <c r="H437" s="11">
        <v>1</v>
      </c>
      <c r="I437" s="11" t="s">
        <v>14</v>
      </c>
      <c r="J437" s="11" t="s">
        <v>14</v>
      </c>
      <c r="K437" s="61">
        <f t="shared" si="21"/>
        <v>1318.2</v>
      </c>
      <c r="L437" s="11">
        <v>0</v>
      </c>
      <c r="M437" s="15">
        <v>0</v>
      </c>
      <c r="N437" s="15">
        <v>0</v>
      </c>
      <c r="O437" s="62">
        <v>1318.2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61">
        <f t="shared" si="22"/>
        <v>1318.2</v>
      </c>
      <c r="AF437" s="61">
        <v>0</v>
      </c>
    </row>
    <row r="438" spans="1:32" s="9" customFormat="1" ht="86.25" customHeight="1">
      <c r="A438" s="56" t="s">
        <v>1921</v>
      </c>
      <c r="B438" s="11" t="s">
        <v>1459</v>
      </c>
      <c r="C438" s="11" t="s">
        <v>1266</v>
      </c>
      <c r="D438" s="11" t="s">
        <v>1558</v>
      </c>
      <c r="E438" s="11" t="s">
        <v>951</v>
      </c>
      <c r="F438" s="11" t="s">
        <v>958</v>
      </c>
      <c r="G438" s="11">
        <v>1</v>
      </c>
      <c r="H438" s="11">
        <v>1</v>
      </c>
      <c r="I438" s="11" t="s">
        <v>14</v>
      </c>
      <c r="J438" s="11" t="s">
        <v>14</v>
      </c>
      <c r="K438" s="61">
        <f t="shared" si="21"/>
        <v>200</v>
      </c>
      <c r="L438" s="11">
        <v>0</v>
      </c>
      <c r="M438" s="15">
        <v>0</v>
      </c>
      <c r="N438" s="15">
        <v>0</v>
      </c>
      <c r="O438" s="62">
        <v>200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61">
        <f t="shared" si="22"/>
        <v>200</v>
      </c>
      <c r="AF438" s="61">
        <v>0</v>
      </c>
    </row>
    <row r="439" spans="1:32" s="9" customFormat="1" ht="86.25" customHeight="1">
      <c r="A439" s="56" t="s">
        <v>1924</v>
      </c>
      <c r="B439" s="11" t="s">
        <v>1460</v>
      </c>
      <c r="C439" s="11" t="s">
        <v>1489</v>
      </c>
      <c r="D439" s="11" t="s">
        <v>1559</v>
      </c>
      <c r="E439" s="11" t="s">
        <v>951</v>
      </c>
      <c r="F439" s="11" t="s">
        <v>958</v>
      </c>
      <c r="G439" s="11">
        <v>1</v>
      </c>
      <c r="H439" s="11">
        <v>1</v>
      </c>
      <c r="I439" s="11" t="s">
        <v>14</v>
      </c>
      <c r="J439" s="11" t="s">
        <v>14</v>
      </c>
      <c r="K439" s="61">
        <f t="shared" si="21"/>
        <v>320</v>
      </c>
      <c r="L439" s="11">
        <v>0</v>
      </c>
      <c r="M439" s="15">
        <v>0</v>
      </c>
      <c r="N439" s="15">
        <v>0</v>
      </c>
      <c r="O439" s="62">
        <v>320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61">
        <f t="shared" si="22"/>
        <v>320</v>
      </c>
      <c r="AF439" s="61">
        <v>0</v>
      </c>
    </row>
    <row r="440" spans="1:32" s="9" customFormat="1" ht="94.5" customHeight="1">
      <c r="A440" s="56" t="s">
        <v>1927</v>
      </c>
      <c r="B440" s="11" t="s">
        <v>1472</v>
      </c>
      <c r="C440" s="11" t="s">
        <v>1266</v>
      </c>
      <c r="D440" s="11" t="s">
        <v>1560</v>
      </c>
      <c r="E440" s="11" t="s">
        <v>951</v>
      </c>
      <c r="F440" s="11" t="s">
        <v>958</v>
      </c>
      <c r="G440" s="11">
        <v>1</v>
      </c>
      <c r="H440" s="11">
        <v>1</v>
      </c>
      <c r="I440" s="11" t="s">
        <v>14</v>
      </c>
      <c r="J440" s="11" t="s">
        <v>14</v>
      </c>
      <c r="K440" s="61">
        <f t="shared" si="21"/>
        <v>529</v>
      </c>
      <c r="L440" s="11">
        <v>0</v>
      </c>
      <c r="M440" s="15">
        <v>0</v>
      </c>
      <c r="N440" s="15">
        <v>0</v>
      </c>
      <c r="O440" s="62">
        <f>450+79</f>
        <v>529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61">
        <f t="shared" si="22"/>
        <v>529</v>
      </c>
      <c r="AF440" s="61">
        <v>0</v>
      </c>
    </row>
    <row r="441" spans="1:32" s="9" customFormat="1" ht="86.25" customHeight="1">
      <c r="A441" s="56" t="s">
        <v>1930</v>
      </c>
      <c r="B441" s="11" t="s">
        <v>1473</v>
      </c>
      <c r="C441" s="11" t="s">
        <v>1490</v>
      </c>
      <c r="D441" s="11" t="s">
        <v>1562</v>
      </c>
      <c r="E441" s="11" t="s">
        <v>951</v>
      </c>
      <c r="F441" s="11" t="s">
        <v>958</v>
      </c>
      <c r="G441" s="11">
        <v>1</v>
      </c>
      <c r="H441" s="11">
        <v>1</v>
      </c>
      <c r="I441" s="11" t="s">
        <v>14</v>
      </c>
      <c r="J441" s="11" t="s">
        <v>14</v>
      </c>
      <c r="K441" s="61">
        <f t="shared" si="21"/>
        <v>46</v>
      </c>
      <c r="L441" s="11">
        <v>0</v>
      </c>
      <c r="M441" s="15">
        <v>0</v>
      </c>
      <c r="N441" s="15">
        <v>0</v>
      </c>
      <c r="O441" s="62">
        <v>46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61">
        <f t="shared" si="22"/>
        <v>46</v>
      </c>
      <c r="AF441" s="61">
        <v>0</v>
      </c>
    </row>
    <row r="442" spans="1:32" s="9" customFormat="1" ht="112.5" customHeight="1">
      <c r="A442" s="56" t="s">
        <v>1933</v>
      </c>
      <c r="B442" s="11" t="s">
        <v>1474</v>
      </c>
      <c r="C442" s="11" t="s">
        <v>1491</v>
      </c>
      <c r="D442" s="11" t="s">
        <v>1561</v>
      </c>
      <c r="E442" s="11" t="s">
        <v>951</v>
      </c>
      <c r="F442" s="11" t="s">
        <v>958</v>
      </c>
      <c r="G442" s="11">
        <v>1</v>
      </c>
      <c r="H442" s="11">
        <v>1</v>
      </c>
      <c r="I442" s="11" t="s">
        <v>14</v>
      </c>
      <c r="J442" s="11" t="s">
        <v>14</v>
      </c>
      <c r="K442" s="61">
        <f t="shared" si="21"/>
        <v>200</v>
      </c>
      <c r="L442" s="11">
        <v>0</v>
      </c>
      <c r="M442" s="15">
        <v>0</v>
      </c>
      <c r="N442" s="15">
        <v>0</v>
      </c>
      <c r="O442" s="62">
        <v>200</v>
      </c>
      <c r="P442" s="13">
        <v>0</v>
      </c>
      <c r="Q442" s="13">
        <v>0</v>
      </c>
      <c r="R442" s="13">
        <v>0</v>
      </c>
      <c r="S442" s="13">
        <v>0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61">
        <f t="shared" si="22"/>
        <v>200</v>
      </c>
      <c r="AF442" s="61">
        <v>0</v>
      </c>
    </row>
    <row r="443" spans="1:32" s="9" customFormat="1" ht="124.5" customHeight="1">
      <c r="A443" s="56" t="s">
        <v>1936</v>
      </c>
      <c r="B443" s="11" t="s">
        <v>1475</v>
      </c>
      <c r="C443" s="11" t="s">
        <v>1495</v>
      </c>
      <c r="D443" s="11" t="s">
        <v>1562</v>
      </c>
      <c r="E443" s="11" t="s">
        <v>951</v>
      </c>
      <c r="F443" s="11" t="s">
        <v>958</v>
      </c>
      <c r="G443" s="11">
        <v>1</v>
      </c>
      <c r="H443" s="11">
        <v>1</v>
      </c>
      <c r="I443" s="11" t="s">
        <v>14</v>
      </c>
      <c r="J443" s="11" t="s">
        <v>14</v>
      </c>
      <c r="K443" s="61">
        <f t="shared" si="21"/>
        <v>541</v>
      </c>
      <c r="L443" s="11">
        <v>0</v>
      </c>
      <c r="M443" s="15">
        <v>0</v>
      </c>
      <c r="N443" s="15">
        <v>0</v>
      </c>
      <c r="O443" s="62">
        <f>450+91</f>
        <v>541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61">
        <f t="shared" si="22"/>
        <v>541</v>
      </c>
      <c r="AF443" s="61">
        <v>0</v>
      </c>
    </row>
    <row r="444" spans="1:32" s="9" customFormat="1" ht="86.25" customHeight="1">
      <c r="A444" s="56" t="s">
        <v>1937</v>
      </c>
      <c r="B444" s="11" t="s">
        <v>1476</v>
      </c>
      <c r="C444" s="11" t="s">
        <v>1269</v>
      </c>
      <c r="D444" s="11" t="s">
        <v>1563</v>
      </c>
      <c r="E444" s="11" t="s">
        <v>951</v>
      </c>
      <c r="F444" s="11" t="s">
        <v>958</v>
      </c>
      <c r="G444" s="11">
        <v>1</v>
      </c>
      <c r="H444" s="11">
        <v>1</v>
      </c>
      <c r="I444" s="11" t="s">
        <v>14</v>
      </c>
      <c r="J444" s="11" t="s">
        <v>14</v>
      </c>
      <c r="K444" s="61">
        <f t="shared" si="21"/>
        <v>1346.5</v>
      </c>
      <c r="L444" s="11">
        <v>0</v>
      </c>
      <c r="M444" s="15">
        <v>0</v>
      </c>
      <c r="N444" s="15">
        <v>0</v>
      </c>
      <c r="O444" s="62">
        <v>1346.5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61">
        <f t="shared" si="22"/>
        <v>1346.5</v>
      </c>
      <c r="AF444" s="61">
        <v>0</v>
      </c>
    </row>
    <row r="445" spans="1:32" s="9" customFormat="1" ht="119.25" customHeight="1">
      <c r="A445" s="56" t="s">
        <v>1938</v>
      </c>
      <c r="B445" s="11" t="s">
        <v>1477</v>
      </c>
      <c r="C445" s="11" t="s">
        <v>1495</v>
      </c>
      <c r="D445" s="11" t="s">
        <v>1564</v>
      </c>
      <c r="E445" s="11" t="s">
        <v>951</v>
      </c>
      <c r="F445" s="11" t="s">
        <v>958</v>
      </c>
      <c r="G445" s="11">
        <v>1</v>
      </c>
      <c r="H445" s="11">
        <v>1</v>
      </c>
      <c r="I445" s="11" t="s">
        <v>14</v>
      </c>
      <c r="J445" s="11" t="s">
        <v>14</v>
      </c>
      <c r="K445" s="61">
        <f t="shared" si="21"/>
        <v>590</v>
      </c>
      <c r="L445" s="11">
        <v>0</v>
      </c>
      <c r="M445" s="15">
        <v>0</v>
      </c>
      <c r="N445" s="15">
        <v>0</v>
      </c>
      <c r="O445" s="62">
        <f>450+140</f>
        <v>590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61">
        <f t="shared" si="22"/>
        <v>590</v>
      </c>
      <c r="AF445" s="61">
        <v>0</v>
      </c>
    </row>
    <row r="446" spans="1:32" s="9" customFormat="1" ht="86.25" customHeight="1">
      <c r="A446" s="56" t="s">
        <v>1939</v>
      </c>
      <c r="B446" s="11" t="s">
        <v>1478</v>
      </c>
      <c r="C446" s="11" t="s">
        <v>1266</v>
      </c>
      <c r="D446" s="11" t="s">
        <v>1565</v>
      </c>
      <c r="E446" s="11" t="s">
        <v>951</v>
      </c>
      <c r="F446" s="11" t="s">
        <v>958</v>
      </c>
      <c r="G446" s="11">
        <v>1</v>
      </c>
      <c r="H446" s="11">
        <v>1</v>
      </c>
      <c r="I446" s="11" t="s">
        <v>14</v>
      </c>
      <c r="J446" s="11" t="s">
        <v>14</v>
      </c>
      <c r="K446" s="61">
        <f t="shared" si="21"/>
        <v>200</v>
      </c>
      <c r="L446" s="11">
        <v>0</v>
      </c>
      <c r="M446" s="15">
        <v>0</v>
      </c>
      <c r="N446" s="15">
        <v>0</v>
      </c>
      <c r="O446" s="62">
        <v>200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61">
        <f t="shared" si="22"/>
        <v>200</v>
      </c>
      <c r="AF446" s="61">
        <v>0</v>
      </c>
    </row>
    <row r="447" spans="1:32" s="9" customFormat="1" ht="86.25" customHeight="1">
      <c r="A447" s="56" t="s">
        <v>1940</v>
      </c>
      <c r="B447" s="11" t="s">
        <v>1479</v>
      </c>
      <c r="C447" s="11" t="s">
        <v>1266</v>
      </c>
      <c r="D447" s="11" t="s">
        <v>1566</v>
      </c>
      <c r="E447" s="11" t="s">
        <v>951</v>
      </c>
      <c r="F447" s="11" t="s">
        <v>958</v>
      </c>
      <c r="G447" s="11">
        <v>1</v>
      </c>
      <c r="H447" s="11">
        <v>1</v>
      </c>
      <c r="I447" s="11" t="s">
        <v>14</v>
      </c>
      <c r="J447" s="11" t="s">
        <v>14</v>
      </c>
      <c r="K447" s="61">
        <f t="shared" si="21"/>
        <v>200</v>
      </c>
      <c r="L447" s="11">
        <v>0</v>
      </c>
      <c r="M447" s="15">
        <v>0</v>
      </c>
      <c r="N447" s="15">
        <v>0</v>
      </c>
      <c r="O447" s="62">
        <v>200</v>
      </c>
      <c r="P447" s="13">
        <v>0</v>
      </c>
      <c r="Q447" s="13">
        <v>0</v>
      </c>
      <c r="R447" s="13">
        <v>0</v>
      </c>
      <c r="S447" s="13">
        <v>0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61">
        <f t="shared" si="22"/>
        <v>200</v>
      </c>
      <c r="AF447" s="61">
        <v>0</v>
      </c>
    </row>
    <row r="448" spans="1:32" s="9" customFormat="1" ht="86.25" customHeight="1">
      <c r="A448" s="56" t="s">
        <v>1941</v>
      </c>
      <c r="B448" s="11" t="s">
        <v>1480</v>
      </c>
      <c r="C448" s="11" t="s">
        <v>1268</v>
      </c>
      <c r="D448" s="11" t="s">
        <v>1567</v>
      </c>
      <c r="E448" s="11" t="s">
        <v>951</v>
      </c>
      <c r="F448" s="11" t="s">
        <v>958</v>
      </c>
      <c r="G448" s="11">
        <v>1</v>
      </c>
      <c r="H448" s="11">
        <v>1</v>
      </c>
      <c r="I448" s="11" t="s">
        <v>14</v>
      </c>
      <c r="J448" s="11" t="s">
        <v>14</v>
      </c>
      <c r="K448" s="61">
        <f t="shared" si="21"/>
        <v>208</v>
      </c>
      <c r="L448" s="11">
        <v>0</v>
      </c>
      <c r="M448" s="15">
        <v>0</v>
      </c>
      <c r="N448" s="15">
        <v>0</v>
      </c>
      <c r="O448" s="62">
        <v>208</v>
      </c>
      <c r="P448" s="13">
        <v>0</v>
      </c>
      <c r="Q448" s="13">
        <v>0</v>
      </c>
      <c r="R448" s="13">
        <v>0</v>
      </c>
      <c r="S448" s="13">
        <v>0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61">
        <f t="shared" si="22"/>
        <v>208</v>
      </c>
      <c r="AF448" s="61">
        <v>0</v>
      </c>
    </row>
    <row r="449" spans="1:32" s="9" customFormat="1" ht="86.25" customHeight="1">
      <c r="A449" s="56" t="s">
        <v>1942</v>
      </c>
      <c r="B449" s="11" t="s">
        <v>1481</v>
      </c>
      <c r="C449" s="11" t="s">
        <v>1267</v>
      </c>
      <c r="D449" s="11" t="s">
        <v>1568</v>
      </c>
      <c r="E449" s="11" t="s">
        <v>951</v>
      </c>
      <c r="F449" s="11" t="s">
        <v>958</v>
      </c>
      <c r="G449" s="11">
        <v>1</v>
      </c>
      <c r="H449" s="11">
        <v>1</v>
      </c>
      <c r="I449" s="11" t="s">
        <v>14</v>
      </c>
      <c r="J449" s="11" t="s">
        <v>14</v>
      </c>
      <c r="K449" s="61">
        <f t="shared" si="21"/>
        <v>70</v>
      </c>
      <c r="L449" s="11">
        <v>0</v>
      </c>
      <c r="M449" s="15">
        <v>0</v>
      </c>
      <c r="N449" s="15">
        <v>0</v>
      </c>
      <c r="O449" s="62">
        <v>70</v>
      </c>
      <c r="P449" s="13">
        <v>0</v>
      </c>
      <c r="Q449" s="13">
        <v>0</v>
      </c>
      <c r="R449" s="13">
        <v>0</v>
      </c>
      <c r="S449" s="13">
        <v>0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61">
        <f t="shared" si="22"/>
        <v>70</v>
      </c>
      <c r="AF449" s="61">
        <v>0</v>
      </c>
    </row>
    <row r="450" spans="1:32" s="9" customFormat="1" ht="86.25" customHeight="1">
      <c r="A450" s="56" t="s">
        <v>1943</v>
      </c>
      <c r="B450" s="31" t="s">
        <v>1482</v>
      </c>
      <c r="C450" s="31" t="s">
        <v>1269</v>
      </c>
      <c r="D450" s="11">
        <v>608695000</v>
      </c>
      <c r="E450" s="11" t="s">
        <v>951</v>
      </c>
      <c r="F450" s="11" t="s">
        <v>958</v>
      </c>
      <c r="G450" s="11">
        <v>1</v>
      </c>
      <c r="H450" s="11">
        <v>1</v>
      </c>
      <c r="I450" s="11" t="s">
        <v>14</v>
      </c>
      <c r="J450" s="11" t="s">
        <v>14</v>
      </c>
      <c r="K450" s="61">
        <f t="shared" si="21"/>
        <v>450</v>
      </c>
      <c r="L450" s="11">
        <v>0</v>
      </c>
      <c r="M450" s="15">
        <v>0</v>
      </c>
      <c r="N450" s="15">
        <v>0</v>
      </c>
      <c r="O450" s="62">
        <v>450</v>
      </c>
      <c r="P450" s="13">
        <v>0</v>
      </c>
      <c r="Q450" s="13">
        <v>0</v>
      </c>
      <c r="R450" s="13">
        <v>0</v>
      </c>
      <c r="S450" s="13">
        <v>0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61">
        <f t="shared" si="22"/>
        <v>450</v>
      </c>
      <c r="AF450" s="61">
        <v>0</v>
      </c>
    </row>
    <row r="451" spans="1:32" s="9" customFormat="1" ht="139.5" customHeight="1">
      <c r="A451" s="56" t="s">
        <v>1944</v>
      </c>
      <c r="B451" s="11" t="s">
        <v>1496</v>
      </c>
      <c r="C451" s="11" t="s">
        <v>1483</v>
      </c>
      <c r="D451" s="11" t="s">
        <v>1569</v>
      </c>
      <c r="E451" s="11" t="s">
        <v>951</v>
      </c>
      <c r="F451" s="11" t="s">
        <v>958</v>
      </c>
      <c r="G451" s="11">
        <v>1</v>
      </c>
      <c r="H451" s="11">
        <v>1</v>
      </c>
      <c r="I451" s="11" t="s">
        <v>14</v>
      </c>
      <c r="J451" s="11" t="s">
        <v>14</v>
      </c>
      <c r="K451" s="61">
        <f t="shared" si="21"/>
        <v>7218.16</v>
      </c>
      <c r="L451" s="11">
        <v>0</v>
      </c>
      <c r="M451" s="15">
        <v>0</v>
      </c>
      <c r="N451" s="15">
        <v>0</v>
      </c>
      <c r="O451" s="62">
        <v>7218.16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61">
        <f t="shared" si="22"/>
        <v>7218.16</v>
      </c>
      <c r="AF451" s="61">
        <v>0</v>
      </c>
    </row>
    <row r="452" spans="1:32" s="9" customFormat="1" ht="86.25" customHeight="1">
      <c r="A452" s="56" t="s">
        <v>1945</v>
      </c>
      <c r="B452" s="11" t="s">
        <v>1497</v>
      </c>
      <c r="C452" s="11" t="s">
        <v>1264</v>
      </c>
      <c r="D452" s="11" t="s">
        <v>1570</v>
      </c>
      <c r="E452" s="11" t="s">
        <v>951</v>
      </c>
      <c r="F452" s="11" t="s">
        <v>958</v>
      </c>
      <c r="G452" s="11">
        <v>2</v>
      </c>
      <c r="H452" s="11" t="s">
        <v>1418</v>
      </c>
      <c r="I452" s="11" t="s">
        <v>14</v>
      </c>
      <c r="J452" s="11" t="s">
        <v>14</v>
      </c>
      <c r="K452" s="61">
        <f t="shared" si="21"/>
        <v>300</v>
      </c>
      <c r="L452" s="11">
        <v>0</v>
      </c>
      <c r="M452" s="15">
        <v>0</v>
      </c>
      <c r="N452" s="15">
        <v>0</v>
      </c>
      <c r="O452" s="62">
        <v>300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61">
        <f t="shared" si="22"/>
        <v>300</v>
      </c>
      <c r="AF452" s="61">
        <v>0</v>
      </c>
    </row>
    <row r="453" spans="1:32" s="9" customFormat="1" ht="86.25" customHeight="1">
      <c r="A453" s="56" t="s">
        <v>1946</v>
      </c>
      <c r="B453" s="11" t="s">
        <v>1498</v>
      </c>
      <c r="C453" s="11" t="s">
        <v>1512</v>
      </c>
      <c r="D453" s="11" t="s">
        <v>1571</v>
      </c>
      <c r="E453" s="11" t="s">
        <v>951</v>
      </c>
      <c r="F453" s="11" t="s">
        <v>958</v>
      </c>
      <c r="G453" s="11">
        <v>1</v>
      </c>
      <c r="H453" s="11">
        <v>1</v>
      </c>
      <c r="I453" s="11" t="s">
        <v>14</v>
      </c>
      <c r="J453" s="11" t="s">
        <v>14</v>
      </c>
      <c r="K453" s="61">
        <f t="shared" si="21"/>
        <v>748.8</v>
      </c>
      <c r="L453" s="11">
        <v>0</v>
      </c>
      <c r="M453" s="15">
        <v>0</v>
      </c>
      <c r="N453" s="15">
        <v>0</v>
      </c>
      <c r="O453" s="62">
        <v>748.8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61">
        <f t="shared" si="22"/>
        <v>748.8</v>
      </c>
      <c r="AF453" s="61">
        <v>0</v>
      </c>
    </row>
    <row r="454" spans="1:32" s="9" customFormat="1" ht="86.25" customHeight="1">
      <c r="A454" s="56" t="s">
        <v>1947</v>
      </c>
      <c r="B454" s="11" t="s">
        <v>1499</v>
      </c>
      <c r="C454" s="11" t="s">
        <v>1270</v>
      </c>
      <c r="D454" s="11" t="s">
        <v>1572</v>
      </c>
      <c r="E454" s="11" t="s">
        <v>951</v>
      </c>
      <c r="F454" s="11" t="s">
        <v>958</v>
      </c>
      <c r="G454" s="11">
        <v>1</v>
      </c>
      <c r="H454" s="11">
        <v>1</v>
      </c>
      <c r="I454" s="11" t="s">
        <v>14</v>
      </c>
      <c r="J454" s="11" t="s">
        <v>14</v>
      </c>
      <c r="K454" s="61">
        <f t="shared" si="21"/>
        <v>50</v>
      </c>
      <c r="L454" s="11">
        <v>0</v>
      </c>
      <c r="M454" s="15">
        <v>0</v>
      </c>
      <c r="N454" s="15">
        <v>0</v>
      </c>
      <c r="O454" s="62">
        <v>50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61">
        <f t="shared" si="22"/>
        <v>50</v>
      </c>
      <c r="AF454" s="61">
        <v>0</v>
      </c>
    </row>
    <row r="455" spans="1:32" s="9" customFormat="1" ht="86.25" customHeight="1">
      <c r="A455" s="56" t="s">
        <v>1948</v>
      </c>
      <c r="B455" s="11" t="s">
        <v>1500</v>
      </c>
      <c r="C455" s="11" t="s">
        <v>1271</v>
      </c>
      <c r="D455" s="11" t="s">
        <v>1573</v>
      </c>
      <c r="E455" s="11" t="s">
        <v>951</v>
      </c>
      <c r="F455" s="11" t="s">
        <v>958</v>
      </c>
      <c r="G455" s="11">
        <v>2</v>
      </c>
      <c r="H455" s="11">
        <v>2</v>
      </c>
      <c r="I455" s="11" t="s">
        <v>14</v>
      </c>
      <c r="J455" s="11" t="s">
        <v>14</v>
      </c>
      <c r="K455" s="61">
        <f t="shared" si="21"/>
        <v>195</v>
      </c>
      <c r="L455" s="11">
        <v>0</v>
      </c>
      <c r="M455" s="15">
        <v>0</v>
      </c>
      <c r="N455" s="15">
        <v>0</v>
      </c>
      <c r="O455" s="62">
        <v>195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61">
        <f t="shared" si="22"/>
        <v>195</v>
      </c>
      <c r="AF455" s="61">
        <v>0</v>
      </c>
    </row>
    <row r="456" spans="1:32" s="9" customFormat="1" ht="86.25" customHeight="1">
      <c r="A456" s="56" t="s">
        <v>1949</v>
      </c>
      <c r="B456" s="11" t="s">
        <v>1501</v>
      </c>
      <c r="C456" s="11" t="s">
        <v>1272</v>
      </c>
      <c r="D456" s="11" t="s">
        <v>1574</v>
      </c>
      <c r="E456" s="11" t="s">
        <v>951</v>
      </c>
      <c r="F456" s="11" t="s">
        <v>958</v>
      </c>
      <c r="G456" s="11">
        <v>1</v>
      </c>
      <c r="H456" s="11">
        <v>1</v>
      </c>
      <c r="I456" s="11" t="s">
        <v>14</v>
      </c>
      <c r="J456" s="11" t="s">
        <v>14</v>
      </c>
      <c r="K456" s="61">
        <f t="shared" si="21"/>
        <v>416</v>
      </c>
      <c r="L456" s="11">
        <v>0</v>
      </c>
      <c r="M456" s="15">
        <v>0</v>
      </c>
      <c r="N456" s="15">
        <v>0</v>
      </c>
      <c r="O456" s="62">
        <v>416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61">
        <f t="shared" si="22"/>
        <v>416</v>
      </c>
      <c r="AF456" s="61">
        <v>0</v>
      </c>
    </row>
    <row r="457" spans="1:32" s="9" customFormat="1" ht="86.25" customHeight="1">
      <c r="A457" s="56" t="s">
        <v>1950</v>
      </c>
      <c r="B457" s="11" t="s">
        <v>1502</v>
      </c>
      <c r="C457" s="11" t="s">
        <v>1273</v>
      </c>
      <c r="D457" s="11" t="s">
        <v>1575</v>
      </c>
      <c r="E457" s="11" t="s">
        <v>951</v>
      </c>
      <c r="F457" s="11" t="s">
        <v>958</v>
      </c>
      <c r="G457" s="11">
        <v>1</v>
      </c>
      <c r="H457" s="11">
        <v>1</v>
      </c>
      <c r="I457" s="11" t="s">
        <v>14</v>
      </c>
      <c r="J457" s="11" t="s">
        <v>14</v>
      </c>
      <c r="K457" s="61">
        <f t="shared" si="21"/>
        <v>483.6</v>
      </c>
      <c r="L457" s="11">
        <v>0</v>
      </c>
      <c r="M457" s="15">
        <v>0</v>
      </c>
      <c r="N457" s="15">
        <v>0</v>
      </c>
      <c r="O457" s="62">
        <v>483.6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61">
        <f t="shared" si="22"/>
        <v>483.6</v>
      </c>
      <c r="AF457" s="61">
        <v>0</v>
      </c>
    </row>
    <row r="458" spans="1:32" s="9" customFormat="1" ht="120" customHeight="1">
      <c r="A458" s="56" t="s">
        <v>1951</v>
      </c>
      <c r="B458" s="11" t="s">
        <v>1503</v>
      </c>
      <c r="C458" s="11" t="s">
        <v>1513</v>
      </c>
      <c r="D458" s="11" t="s">
        <v>1576</v>
      </c>
      <c r="E458" s="11" t="s">
        <v>951</v>
      </c>
      <c r="F458" s="11" t="s">
        <v>958</v>
      </c>
      <c r="G458" s="11">
        <v>1</v>
      </c>
      <c r="H458" s="11">
        <v>1</v>
      </c>
      <c r="I458" s="11" t="s">
        <v>14</v>
      </c>
      <c r="J458" s="11" t="s">
        <v>14</v>
      </c>
      <c r="K458" s="61">
        <f t="shared" si="21"/>
        <v>780</v>
      </c>
      <c r="L458" s="11">
        <v>0</v>
      </c>
      <c r="M458" s="15">
        <v>0</v>
      </c>
      <c r="N458" s="15">
        <v>0</v>
      </c>
      <c r="O458" s="62">
        <v>780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61">
        <f t="shared" si="22"/>
        <v>780</v>
      </c>
      <c r="AF458" s="61">
        <v>0</v>
      </c>
    </row>
    <row r="459" spans="1:32" s="9" customFormat="1" ht="86.25" customHeight="1">
      <c r="A459" s="56" t="s">
        <v>1952</v>
      </c>
      <c r="B459" s="11" t="s">
        <v>1504</v>
      </c>
      <c r="C459" s="11" t="s">
        <v>1514</v>
      </c>
      <c r="D459" s="11" t="s">
        <v>1577</v>
      </c>
      <c r="E459" s="11" t="s">
        <v>951</v>
      </c>
      <c r="F459" s="11" t="s">
        <v>958</v>
      </c>
      <c r="G459" s="11">
        <v>2</v>
      </c>
      <c r="H459" s="11" t="s">
        <v>1418</v>
      </c>
      <c r="I459" s="11" t="s">
        <v>14</v>
      </c>
      <c r="J459" s="11" t="s">
        <v>14</v>
      </c>
      <c r="K459" s="61">
        <f t="shared" si="21"/>
        <v>507</v>
      </c>
      <c r="L459" s="11">
        <v>0</v>
      </c>
      <c r="M459" s="15">
        <v>0</v>
      </c>
      <c r="N459" s="15">
        <v>0</v>
      </c>
      <c r="O459" s="62">
        <v>507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61">
        <f t="shared" si="22"/>
        <v>507</v>
      </c>
      <c r="AF459" s="61">
        <v>0</v>
      </c>
    </row>
    <row r="460" spans="1:32" s="9" customFormat="1" ht="109.5" customHeight="1">
      <c r="A460" s="56" t="s">
        <v>1953</v>
      </c>
      <c r="B460" s="11" t="s">
        <v>1505</v>
      </c>
      <c r="C460" s="11" t="s">
        <v>1515</v>
      </c>
      <c r="D460" s="11" t="s">
        <v>1578</v>
      </c>
      <c r="E460" s="11" t="s">
        <v>951</v>
      </c>
      <c r="F460" s="11" t="s">
        <v>958</v>
      </c>
      <c r="G460" s="11" t="s">
        <v>1420</v>
      </c>
      <c r="H460" s="11" t="s">
        <v>1420</v>
      </c>
      <c r="I460" s="11" t="s">
        <v>14</v>
      </c>
      <c r="J460" s="11" t="s">
        <v>14</v>
      </c>
      <c r="K460" s="61">
        <f t="shared" si="21"/>
        <v>16</v>
      </c>
      <c r="L460" s="11">
        <v>0</v>
      </c>
      <c r="M460" s="15">
        <v>0</v>
      </c>
      <c r="N460" s="15">
        <v>0</v>
      </c>
      <c r="O460" s="62">
        <v>16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61">
        <f t="shared" si="22"/>
        <v>16</v>
      </c>
      <c r="AF460" s="61">
        <v>0</v>
      </c>
    </row>
    <row r="461" spans="1:32" s="9" customFormat="1" ht="86.25" customHeight="1">
      <c r="A461" s="56" t="s">
        <v>1954</v>
      </c>
      <c r="B461" s="11" t="s">
        <v>1506</v>
      </c>
      <c r="C461" s="11" t="s">
        <v>1516</v>
      </c>
      <c r="D461" s="11" t="s">
        <v>1579</v>
      </c>
      <c r="E461" s="11" t="s">
        <v>951</v>
      </c>
      <c r="F461" s="11" t="s">
        <v>958</v>
      </c>
      <c r="G461" s="11">
        <v>1</v>
      </c>
      <c r="H461" s="11">
        <v>1</v>
      </c>
      <c r="I461" s="11" t="s">
        <v>14</v>
      </c>
      <c r="J461" s="11" t="s">
        <v>14</v>
      </c>
      <c r="K461" s="61">
        <f t="shared" si="21"/>
        <v>10</v>
      </c>
      <c r="L461" s="11">
        <v>0</v>
      </c>
      <c r="M461" s="15">
        <v>0</v>
      </c>
      <c r="N461" s="15">
        <v>0</v>
      </c>
      <c r="O461" s="62">
        <v>10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61">
        <f t="shared" si="22"/>
        <v>10</v>
      </c>
      <c r="AF461" s="61">
        <v>0</v>
      </c>
    </row>
    <row r="462" spans="1:32" s="9" customFormat="1" ht="86.25" customHeight="1">
      <c r="A462" s="56" t="s">
        <v>1955</v>
      </c>
      <c r="B462" s="11" t="s">
        <v>1507</v>
      </c>
      <c r="C462" s="11" t="s">
        <v>1517</v>
      </c>
      <c r="D462" s="11" t="s">
        <v>1580</v>
      </c>
      <c r="E462" s="11" t="s">
        <v>951</v>
      </c>
      <c r="F462" s="11" t="s">
        <v>958</v>
      </c>
      <c r="G462" s="11">
        <v>1</v>
      </c>
      <c r="H462" s="11">
        <v>1</v>
      </c>
      <c r="I462" s="11" t="s">
        <v>14</v>
      </c>
      <c r="J462" s="11" t="s">
        <v>14</v>
      </c>
      <c r="K462" s="61">
        <f t="shared" si="21"/>
        <v>169</v>
      </c>
      <c r="L462" s="11">
        <v>0</v>
      </c>
      <c r="M462" s="15">
        <v>0</v>
      </c>
      <c r="N462" s="15">
        <v>0</v>
      </c>
      <c r="O462" s="62">
        <v>169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61">
        <f t="shared" si="22"/>
        <v>169</v>
      </c>
      <c r="AF462" s="61">
        <v>0</v>
      </c>
    </row>
    <row r="463" spans="1:32" s="9" customFormat="1" ht="86.25" customHeight="1">
      <c r="A463" s="56" t="s">
        <v>1956</v>
      </c>
      <c r="B463" s="11" t="s">
        <v>1508</v>
      </c>
      <c r="C463" s="11" t="s">
        <v>1274</v>
      </c>
      <c r="D463" s="11" t="s">
        <v>1581</v>
      </c>
      <c r="E463" s="11" t="s">
        <v>951</v>
      </c>
      <c r="F463" s="11" t="s">
        <v>958</v>
      </c>
      <c r="G463" s="11" t="s">
        <v>1420</v>
      </c>
      <c r="H463" s="11" t="s">
        <v>1420</v>
      </c>
      <c r="I463" s="11" t="s">
        <v>14</v>
      </c>
      <c r="J463" s="11" t="s">
        <v>14</v>
      </c>
      <c r="K463" s="61">
        <f t="shared" si="21"/>
        <v>585</v>
      </c>
      <c r="L463" s="11">
        <v>0</v>
      </c>
      <c r="M463" s="15">
        <v>0</v>
      </c>
      <c r="N463" s="15">
        <v>0</v>
      </c>
      <c r="O463" s="62">
        <v>585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61">
        <f t="shared" si="22"/>
        <v>585</v>
      </c>
      <c r="AF463" s="61">
        <v>0</v>
      </c>
    </row>
    <row r="464" spans="1:32" s="9" customFormat="1" ht="86.25" customHeight="1">
      <c r="A464" s="56" t="s">
        <v>1957</v>
      </c>
      <c r="B464" s="11" t="s">
        <v>1509</v>
      </c>
      <c r="C464" s="11" t="s">
        <v>1518</v>
      </c>
      <c r="D464" s="11" t="s">
        <v>1582</v>
      </c>
      <c r="E464" s="11" t="s">
        <v>951</v>
      </c>
      <c r="F464" s="11" t="s">
        <v>958</v>
      </c>
      <c r="G464" s="11" t="s">
        <v>1420</v>
      </c>
      <c r="H464" s="11" t="s">
        <v>1420</v>
      </c>
      <c r="I464" s="11" t="s">
        <v>14</v>
      </c>
      <c r="J464" s="11" t="s">
        <v>14</v>
      </c>
      <c r="K464" s="61">
        <f t="shared" si="21"/>
        <v>383.2</v>
      </c>
      <c r="L464" s="11">
        <v>0</v>
      </c>
      <c r="M464" s="15">
        <v>0</v>
      </c>
      <c r="N464" s="15">
        <v>0</v>
      </c>
      <c r="O464" s="62">
        <v>383.2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61">
        <f t="shared" si="22"/>
        <v>383.2</v>
      </c>
      <c r="AF464" s="61">
        <v>0</v>
      </c>
    </row>
    <row r="465" spans="1:32" s="9" customFormat="1" ht="86.25" customHeight="1">
      <c r="A465" s="56" t="s">
        <v>1958</v>
      </c>
      <c r="B465" s="11" t="s">
        <v>1510</v>
      </c>
      <c r="C465" s="11" t="s">
        <v>1519</v>
      </c>
      <c r="D465" s="11" t="s">
        <v>1583</v>
      </c>
      <c r="E465" s="11" t="s">
        <v>951</v>
      </c>
      <c r="F465" s="11" t="s">
        <v>958</v>
      </c>
      <c r="G465" s="11">
        <v>2</v>
      </c>
      <c r="H465" s="11" t="s">
        <v>1418</v>
      </c>
      <c r="I465" s="11" t="s">
        <v>14</v>
      </c>
      <c r="J465" s="11" t="s">
        <v>14</v>
      </c>
      <c r="K465" s="61">
        <f t="shared" si="21"/>
        <v>219</v>
      </c>
      <c r="L465" s="11">
        <v>0</v>
      </c>
      <c r="M465" s="15">
        <v>0</v>
      </c>
      <c r="N465" s="15">
        <v>0</v>
      </c>
      <c r="O465" s="62">
        <v>219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61">
        <f t="shared" si="22"/>
        <v>219</v>
      </c>
      <c r="AF465" s="61">
        <v>0</v>
      </c>
    </row>
    <row r="466" spans="1:32" s="9" customFormat="1" ht="86.25" customHeight="1">
      <c r="A466" s="56" t="s">
        <v>1959</v>
      </c>
      <c r="B466" s="11" t="s">
        <v>1511</v>
      </c>
      <c r="C466" s="11" t="s">
        <v>1520</v>
      </c>
      <c r="D466" s="11" t="s">
        <v>1584</v>
      </c>
      <c r="E466" s="11" t="s">
        <v>951</v>
      </c>
      <c r="F466" s="11" t="s">
        <v>958</v>
      </c>
      <c r="G466" s="11">
        <v>1</v>
      </c>
      <c r="H466" s="11">
        <v>1</v>
      </c>
      <c r="I466" s="11" t="s">
        <v>14</v>
      </c>
      <c r="J466" s="11" t="s">
        <v>14</v>
      </c>
      <c r="K466" s="61">
        <f t="shared" si="21"/>
        <v>454</v>
      </c>
      <c r="L466" s="11">
        <v>0</v>
      </c>
      <c r="M466" s="15">
        <v>0</v>
      </c>
      <c r="N466" s="15">
        <v>0</v>
      </c>
      <c r="O466" s="62">
        <v>454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61">
        <f t="shared" si="22"/>
        <v>454</v>
      </c>
      <c r="AF466" s="61">
        <v>0</v>
      </c>
    </row>
    <row r="467" spans="1:32" s="9" customFormat="1" ht="99.75" customHeight="1">
      <c r="A467" s="56" t="s">
        <v>1960</v>
      </c>
      <c r="B467" s="11" t="s">
        <v>1462</v>
      </c>
      <c r="C467" s="11" t="s">
        <v>1277</v>
      </c>
      <c r="D467" s="11" t="s">
        <v>1585</v>
      </c>
      <c r="E467" s="11" t="s">
        <v>951</v>
      </c>
      <c r="F467" s="11" t="s">
        <v>958</v>
      </c>
      <c r="G467" s="11">
        <v>1</v>
      </c>
      <c r="H467" s="11">
        <v>1</v>
      </c>
      <c r="I467" s="11" t="s">
        <v>14</v>
      </c>
      <c r="J467" s="11" t="s">
        <v>14</v>
      </c>
      <c r="K467" s="61">
        <f t="shared" si="21"/>
        <v>572</v>
      </c>
      <c r="L467" s="11">
        <v>0</v>
      </c>
      <c r="M467" s="15">
        <v>0</v>
      </c>
      <c r="N467" s="15">
        <v>0</v>
      </c>
      <c r="O467" s="62">
        <v>572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61">
        <f t="shared" si="22"/>
        <v>572</v>
      </c>
      <c r="AF467" s="61">
        <v>0</v>
      </c>
    </row>
    <row r="468" spans="1:32" s="9" customFormat="1" ht="86.25" customHeight="1">
      <c r="A468" s="56" t="s">
        <v>1961</v>
      </c>
      <c r="B468" s="11" t="s">
        <v>1463</v>
      </c>
      <c r="C468" s="11" t="s">
        <v>1529</v>
      </c>
      <c r="D468" s="11" t="s">
        <v>1586</v>
      </c>
      <c r="E468" s="11" t="s">
        <v>951</v>
      </c>
      <c r="F468" s="11" t="s">
        <v>958</v>
      </c>
      <c r="G468" s="11">
        <v>1</v>
      </c>
      <c r="H468" s="11">
        <v>1</v>
      </c>
      <c r="I468" s="11" t="s">
        <v>14</v>
      </c>
      <c r="J468" s="11" t="s">
        <v>14</v>
      </c>
      <c r="K468" s="61">
        <f t="shared" si="21"/>
        <v>450</v>
      </c>
      <c r="L468" s="11">
        <v>0</v>
      </c>
      <c r="M468" s="15">
        <v>0</v>
      </c>
      <c r="N468" s="15">
        <v>0</v>
      </c>
      <c r="O468" s="62">
        <v>450</v>
      </c>
      <c r="P468" s="13">
        <v>0</v>
      </c>
      <c r="Q468" s="13">
        <v>0</v>
      </c>
      <c r="R468" s="13">
        <v>0</v>
      </c>
      <c r="S468" s="13">
        <v>0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61">
        <f t="shared" si="22"/>
        <v>450</v>
      </c>
      <c r="AF468" s="61">
        <v>0</v>
      </c>
    </row>
    <row r="469" spans="1:32" s="9" customFormat="1" ht="86.25" customHeight="1">
      <c r="A469" s="56" t="s">
        <v>1962</v>
      </c>
      <c r="B469" s="11" t="s">
        <v>1464</v>
      </c>
      <c r="C469" s="11" t="s">
        <v>1278</v>
      </c>
      <c r="D469" s="11" t="s">
        <v>1587</v>
      </c>
      <c r="E469" s="11" t="s">
        <v>951</v>
      </c>
      <c r="F469" s="11" t="s">
        <v>958</v>
      </c>
      <c r="G469" s="11">
        <v>1</v>
      </c>
      <c r="H469" s="11">
        <v>1</v>
      </c>
      <c r="I469" s="11" t="s">
        <v>14</v>
      </c>
      <c r="J469" s="11" t="s">
        <v>14</v>
      </c>
      <c r="K469" s="61">
        <f t="shared" si="21"/>
        <v>1100</v>
      </c>
      <c r="L469" s="11">
        <v>0</v>
      </c>
      <c r="M469" s="15">
        <v>0</v>
      </c>
      <c r="N469" s="15">
        <v>0</v>
      </c>
      <c r="O469" s="62">
        <v>1100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61">
        <f t="shared" si="22"/>
        <v>1100</v>
      </c>
      <c r="AF469" s="61">
        <v>0</v>
      </c>
    </row>
    <row r="470" spans="1:32" s="9" customFormat="1" ht="86.25" customHeight="1">
      <c r="A470" s="56" t="s">
        <v>1963</v>
      </c>
      <c r="B470" s="11" t="s">
        <v>1465</v>
      </c>
      <c r="C470" s="11" t="s">
        <v>1279</v>
      </c>
      <c r="D470" s="11" t="s">
        <v>1588</v>
      </c>
      <c r="E470" s="11" t="s">
        <v>951</v>
      </c>
      <c r="F470" s="11" t="s">
        <v>958</v>
      </c>
      <c r="G470" s="11">
        <v>1</v>
      </c>
      <c r="H470" s="11">
        <v>1</v>
      </c>
      <c r="I470" s="11" t="s">
        <v>14</v>
      </c>
      <c r="J470" s="11" t="s">
        <v>14</v>
      </c>
      <c r="K470" s="61">
        <f t="shared" ref="K470:K498" si="23">AE470</f>
        <v>592.02</v>
      </c>
      <c r="L470" s="11">
        <v>0</v>
      </c>
      <c r="M470" s="15">
        <v>0</v>
      </c>
      <c r="N470" s="15">
        <v>0</v>
      </c>
      <c r="O470" s="62">
        <v>592.02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61">
        <f t="shared" ref="AE470:AE498" si="24">SUM(M470:AD470)</f>
        <v>592.02</v>
      </c>
      <c r="AF470" s="61">
        <v>0</v>
      </c>
    </row>
    <row r="471" spans="1:32" s="9" customFormat="1" ht="86.25" customHeight="1">
      <c r="A471" s="56" t="s">
        <v>1964</v>
      </c>
      <c r="B471" s="11" t="s">
        <v>1466</v>
      </c>
      <c r="C471" s="11" t="s">
        <v>1269</v>
      </c>
      <c r="D471" s="11" t="s">
        <v>1589</v>
      </c>
      <c r="E471" s="11" t="s">
        <v>951</v>
      </c>
      <c r="F471" s="11" t="s">
        <v>958</v>
      </c>
      <c r="G471" s="11">
        <v>1</v>
      </c>
      <c r="H471" s="11">
        <v>1</v>
      </c>
      <c r="I471" s="11" t="s">
        <v>14</v>
      </c>
      <c r="J471" s="11" t="s">
        <v>14</v>
      </c>
      <c r="K471" s="61">
        <f t="shared" si="23"/>
        <v>450</v>
      </c>
      <c r="L471" s="11">
        <v>0</v>
      </c>
      <c r="M471" s="15">
        <v>0</v>
      </c>
      <c r="N471" s="15">
        <v>0</v>
      </c>
      <c r="O471" s="62">
        <v>450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61">
        <f t="shared" si="24"/>
        <v>450</v>
      </c>
      <c r="AF471" s="61">
        <v>0</v>
      </c>
    </row>
    <row r="472" spans="1:32" s="9" customFormat="1" ht="86.25" customHeight="1">
      <c r="A472" s="56" t="s">
        <v>1965</v>
      </c>
      <c r="B472" s="11" t="s">
        <v>1521</v>
      </c>
      <c r="C472" s="11" t="s">
        <v>1269</v>
      </c>
      <c r="D472" s="11" t="s">
        <v>1590</v>
      </c>
      <c r="E472" s="11" t="s">
        <v>951</v>
      </c>
      <c r="F472" s="11" t="s">
        <v>958</v>
      </c>
      <c r="G472" s="11">
        <v>1</v>
      </c>
      <c r="H472" s="11">
        <v>1</v>
      </c>
      <c r="I472" s="11" t="s">
        <v>14</v>
      </c>
      <c r="J472" s="11" t="s">
        <v>14</v>
      </c>
      <c r="K472" s="61">
        <f t="shared" si="23"/>
        <v>450</v>
      </c>
      <c r="L472" s="11">
        <v>0</v>
      </c>
      <c r="M472" s="15">
        <v>0</v>
      </c>
      <c r="N472" s="15">
        <v>0</v>
      </c>
      <c r="O472" s="62">
        <v>450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61">
        <f t="shared" si="24"/>
        <v>450</v>
      </c>
      <c r="AF472" s="61">
        <v>0</v>
      </c>
    </row>
    <row r="473" spans="1:32" s="9" customFormat="1" ht="106.5" customHeight="1">
      <c r="A473" s="56" t="s">
        <v>1966</v>
      </c>
      <c r="B473" s="11" t="s">
        <v>1275</v>
      </c>
      <c r="C473" s="31" t="s">
        <v>1608</v>
      </c>
      <c r="D473" s="11" t="s">
        <v>1366</v>
      </c>
      <c r="E473" s="11" t="s">
        <v>951</v>
      </c>
      <c r="F473" s="11" t="s">
        <v>958</v>
      </c>
      <c r="G473" s="11">
        <v>1</v>
      </c>
      <c r="H473" s="11">
        <v>1</v>
      </c>
      <c r="I473" s="11" t="s">
        <v>14</v>
      </c>
      <c r="J473" s="11" t="s">
        <v>14</v>
      </c>
      <c r="K473" s="61">
        <f t="shared" si="23"/>
        <v>2457</v>
      </c>
      <c r="L473" s="11">
        <v>0</v>
      </c>
      <c r="M473" s="15">
        <v>0</v>
      </c>
      <c r="N473" s="15">
        <v>0</v>
      </c>
      <c r="O473" s="62">
        <v>2457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61">
        <f t="shared" si="24"/>
        <v>2457</v>
      </c>
      <c r="AF473" s="61">
        <v>0</v>
      </c>
    </row>
    <row r="474" spans="1:32" s="9" customFormat="1" ht="86.25" customHeight="1">
      <c r="A474" s="56" t="s">
        <v>1967</v>
      </c>
      <c r="B474" s="11" t="s">
        <v>1522</v>
      </c>
      <c r="C474" s="11" t="s">
        <v>1269</v>
      </c>
      <c r="D474" s="11" t="s">
        <v>1591</v>
      </c>
      <c r="E474" s="11" t="s">
        <v>951</v>
      </c>
      <c r="F474" s="11" t="s">
        <v>958</v>
      </c>
      <c r="G474" s="11">
        <v>1</v>
      </c>
      <c r="H474" s="11">
        <v>1</v>
      </c>
      <c r="I474" s="11" t="s">
        <v>14</v>
      </c>
      <c r="J474" s="11" t="s">
        <v>14</v>
      </c>
      <c r="K474" s="61">
        <f t="shared" si="23"/>
        <v>450</v>
      </c>
      <c r="L474" s="11">
        <v>0</v>
      </c>
      <c r="M474" s="15">
        <v>0</v>
      </c>
      <c r="N474" s="15">
        <v>0</v>
      </c>
      <c r="O474" s="62">
        <v>450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61">
        <f t="shared" si="24"/>
        <v>450</v>
      </c>
      <c r="AF474" s="61">
        <v>0</v>
      </c>
    </row>
    <row r="475" spans="1:32" s="9" customFormat="1" ht="86.25" customHeight="1">
      <c r="A475" s="56" t="s">
        <v>1968</v>
      </c>
      <c r="B475" s="11" t="s">
        <v>1523</v>
      </c>
      <c r="C475" s="11" t="s">
        <v>1269</v>
      </c>
      <c r="D475" s="11" t="s">
        <v>1592</v>
      </c>
      <c r="E475" s="11" t="s">
        <v>951</v>
      </c>
      <c r="F475" s="11" t="s">
        <v>958</v>
      </c>
      <c r="G475" s="11">
        <v>1</v>
      </c>
      <c r="H475" s="11">
        <v>1</v>
      </c>
      <c r="I475" s="11" t="s">
        <v>14</v>
      </c>
      <c r="J475" s="11" t="s">
        <v>14</v>
      </c>
      <c r="K475" s="61">
        <f t="shared" si="23"/>
        <v>450</v>
      </c>
      <c r="L475" s="11">
        <v>0</v>
      </c>
      <c r="M475" s="15">
        <v>0</v>
      </c>
      <c r="N475" s="15">
        <v>0</v>
      </c>
      <c r="O475" s="62">
        <v>450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61">
        <f t="shared" si="24"/>
        <v>450</v>
      </c>
      <c r="AF475" s="61">
        <v>0</v>
      </c>
    </row>
    <row r="476" spans="1:32" s="9" customFormat="1" ht="86.25" customHeight="1">
      <c r="A476" s="56" t="s">
        <v>1969</v>
      </c>
      <c r="B476" s="11" t="s">
        <v>1524</v>
      </c>
      <c r="C476" s="11" t="s">
        <v>1269</v>
      </c>
      <c r="D476" s="11" t="s">
        <v>1593</v>
      </c>
      <c r="E476" s="11" t="s">
        <v>951</v>
      </c>
      <c r="F476" s="11" t="s">
        <v>958</v>
      </c>
      <c r="G476" s="11">
        <v>1</v>
      </c>
      <c r="H476" s="11">
        <v>1</v>
      </c>
      <c r="I476" s="11" t="s">
        <v>14</v>
      </c>
      <c r="J476" s="11" t="s">
        <v>14</v>
      </c>
      <c r="K476" s="61">
        <f t="shared" si="23"/>
        <v>450</v>
      </c>
      <c r="L476" s="11">
        <v>0</v>
      </c>
      <c r="M476" s="15">
        <v>0</v>
      </c>
      <c r="N476" s="15">
        <v>0</v>
      </c>
      <c r="O476" s="62">
        <v>450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61">
        <f t="shared" si="24"/>
        <v>450</v>
      </c>
      <c r="AF476" s="61">
        <v>0</v>
      </c>
    </row>
    <row r="477" spans="1:32" s="9" customFormat="1" ht="86.25" customHeight="1">
      <c r="A477" s="56" t="s">
        <v>1970</v>
      </c>
      <c r="B477" s="11" t="s">
        <v>1525</v>
      </c>
      <c r="C477" s="11" t="s">
        <v>1269</v>
      </c>
      <c r="D477" s="11" t="s">
        <v>1594</v>
      </c>
      <c r="E477" s="11" t="s">
        <v>951</v>
      </c>
      <c r="F477" s="11" t="s">
        <v>958</v>
      </c>
      <c r="G477" s="11">
        <v>1</v>
      </c>
      <c r="H477" s="11">
        <v>1</v>
      </c>
      <c r="I477" s="11" t="s">
        <v>14</v>
      </c>
      <c r="J477" s="11" t="s">
        <v>14</v>
      </c>
      <c r="K477" s="61">
        <f t="shared" si="23"/>
        <v>450</v>
      </c>
      <c r="L477" s="11">
        <v>0</v>
      </c>
      <c r="M477" s="15">
        <v>0</v>
      </c>
      <c r="N477" s="15">
        <v>0</v>
      </c>
      <c r="O477" s="62">
        <v>450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61">
        <f t="shared" si="24"/>
        <v>450</v>
      </c>
      <c r="AF477" s="61">
        <v>0</v>
      </c>
    </row>
    <row r="478" spans="1:32" s="9" customFormat="1" ht="86.25" customHeight="1">
      <c r="A478" s="56" t="s">
        <v>1971</v>
      </c>
      <c r="B478" s="11" t="s">
        <v>1526</v>
      </c>
      <c r="C478" s="11" t="s">
        <v>1269</v>
      </c>
      <c r="D478" s="11" t="s">
        <v>1595</v>
      </c>
      <c r="E478" s="11" t="s">
        <v>951</v>
      </c>
      <c r="F478" s="11" t="s">
        <v>958</v>
      </c>
      <c r="G478" s="11">
        <v>1</v>
      </c>
      <c r="H478" s="11">
        <v>1</v>
      </c>
      <c r="I478" s="11" t="s">
        <v>14</v>
      </c>
      <c r="J478" s="11" t="s">
        <v>14</v>
      </c>
      <c r="K478" s="61">
        <f t="shared" si="23"/>
        <v>450</v>
      </c>
      <c r="L478" s="11">
        <v>0</v>
      </c>
      <c r="M478" s="15">
        <v>0</v>
      </c>
      <c r="N478" s="15">
        <v>0</v>
      </c>
      <c r="O478" s="62">
        <v>450</v>
      </c>
      <c r="P478" s="13">
        <v>0</v>
      </c>
      <c r="Q478" s="13">
        <v>0</v>
      </c>
      <c r="R478" s="13">
        <v>0</v>
      </c>
      <c r="S478" s="13">
        <v>0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61">
        <f t="shared" si="24"/>
        <v>450</v>
      </c>
      <c r="AF478" s="61">
        <v>0</v>
      </c>
    </row>
    <row r="479" spans="1:32" s="9" customFormat="1" ht="86.25" customHeight="1">
      <c r="A479" s="56" t="s">
        <v>1972</v>
      </c>
      <c r="B479" s="11" t="s">
        <v>1527</v>
      </c>
      <c r="C479" s="11" t="s">
        <v>1269</v>
      </c>
      <c r="D479" s="11" t="s">
        <v>1596</v>
      </c>
      <c r="E479" s="11" t="s">
        <v>951</v>
      </c>
      <c r="F479" s="11" t="s">
        <v>952</v>
      </c>
      <c r="G479" s="11">
        <v>2</v>
      </c>
      <c r="H479" s="11">
        <v>2</v>
      </c>
      <c r="I479" s="11" t="s">
        <v>14</v>
      </c>
      <c r="J479" s="11" t="s">
        <v>14</v>
      </c>
      <c r="K479" s="61">
        <f t="shared" si="23"/>
        <v>450</v>
      </c>
      <c r="L479" s="11">
        <v>0</v>
      </c>
      <c r="M479" s="15">
        <v>0</v>
      </c>
      <c r="N479" s="15">
        <v>0</v>
      </c>
      <c r="O479" s="62">
        <v>450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61">
        <f t="shared" si="24"/>
        <v>450</v>
      </c>
      <c r="AF479" s="61">
        <v>0</v>
      </c>
    </row>
    <row r="480" spans="1:32" s="9" customFormat="1" ht="86.25" customHeight="1">
      <c r="A480" s="56" t="s">
        <v>1973</v>
      </c>
      <c r="B480" s="11" t="s">
        <v>1528</v>
      </c>
      <c r="C480" s="11" t="s">
        <v>1269</v>
      </c>
      <c r="D480" s="11" t="s">
        <v>1597</v>
      </c>
      <c r="E480" s="11" t="s">
        <v>951</v>
      </c>
      <c r="F480" s="11" t="s">
        <v>952</v>
      </c>
      <c r="G480" s="11">
        <v>1</v>
      </c>
      <c r="H480" s="11">
        <v>1</v>
      </c>
      <c r="I480" s="11" t="s">
        <v>14</v>
      </c>
      <c r="J480" s="11" t="s">
        <v>14</v>
      </c>
      <c r="K480" s="61">
        <f t="shared" si="23"/>
        <v>450</v>
      </c>
      <c r="L480" s="11">
        <v>0</v>
      </c>
      <c r="M480" s="15">
        <v>0</v>
      </c>
      <c r="N480" s="15">
        <v>0</v>
      </c>
      <c r="O480" s="62">
        <v>450</v>
      </c>
      <c r="P480" s="13">
        <v>0</v>
      </c>
      <c r="Q480" s="13">
        <v>0</v>
      </c>
      <c r="R480" s="13">
        <v>0</v>
      </c>
      <c r="S480" s="13">
        <v>0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61">
        <f t="shared" si="24"/>
        <v>450</v>
      </c>
      <c r="AF480" s="61">
        <v>0</v>
      </c>
    </row>
    <row r="481" spans="1:33" s="9" customFormat="1" ht="116.25" customHeight="1">
      <c r="A481" s="56" t="s">
        <v>1974</v>
      </c>
      <c r="B481" s="11" t="s">
        <v>1530</v>
      </c>
      <c r="C481" s="11" t="s">
        <v>1540</v>
      </c>
      <c r="D481" s="11" t="s">
        <v>1598</v>
      </c>
      <c r="E481" s="11" t="s">
        <v>951</v>
      </c>
      <c r="F481" s="11" t="s">
        <v>952</v>
      </c>
      <c r="G481" s="11">
        <v>2</v>
      </c>
      <c r="H481" s="11">
        <v>2</v>
      </c>
      <c r="I481" s="11" t="s">
        <v>14</v>
      </c>
      <c r="J481" s="11" t="s">
        <v>14</v>
      </c>
      <c r="K481" s="61">
        <f t="shared" si="23"/>
        <v>4300</v>
      </c>
      <c r="L481" s="11">
        <v>0</v>
      </c>
      <c r="M481" s="15">
        <v>0</v>
      </c>
      <c r="N481" s="15">
        <v>0</v>
      </c>
      <c r="O481" s="62">
        <v>4300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61">
        <f t="shared" si="24"/>
        <v>4300</v>
      </c>
      <c r="AF481" s="61">
        <v>0</v>
      </c>
    </row>
    <row r="482" spans="1:33" s="9" customFormat="1" ht="113.25" customHeight="1">
      <c r="A482" s="56" t="s">
        <v>1975</v>
      </c>
      <c r="B482" s="11" t="s">
        <v>1531</v>
      </c>
      <c r="C482" s="11" t="s">
        <v>1541</v>
      </c>
      <c r="D482" s="11" t="s">
        <v>1599</v>
      </c>
      <c r="E482" s="11" t="s">
        <v>951</v>
      </c>
      <c r="F482" s="11" t="s">
        <v>958</v>
      </c>
      <c r="G482" s="11">
        <v>1</v>
      </c>
      <c r="H482" s="11">
        <v>1</v>
      </c>
      <c r="I482" s="11" t="s">
        <v>14</v>
      </c>
      <c r="J482" s="11" t="s">
        <v>14</v>
      </c>
      <c r="K482" s="61">
        <f t="shared" si="23"/>
        <v>6800</v>
      </c>
      <c r="L482" s="11">
        <v>0</v>
      </c>
      <c r="M482" s="15">
        <v>0</v>
      </c>
      <c r="N482" s="15">
        <v>0</v>
      </c>
      <c r="O482" s="62">
        <v>6800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61">
        <f t="shared" si="24"/>
        <v>6800</v>
      </c>
      <c r="AF482" s="61">
        <v>0</v>
      </c>
    </row>
    <row r="483" spans="1:33" s="9" customFormat="1" ht="120.75" customHeight="1">
      <c r="A483" s="56" t="s">
        <v>1976</v>
      </c>
      <c r="B483" s="11" t="s">
        <v>1532</v>
      </c>
      <c r="C483" s="11" t="s">
        <v>1542</v>
      </c>
      <c r="D483" s="11" t="s">
        <v>1600</v>
      </c>
      <c r="E483" s="11" t="s">
        <v>951</v>
      </c>
      <c r="F483" s="11" t="s">
        <v>958</v>
      </c>
      <c r="G483" s="11">
        <v>1</v>
      </c>
      <c r="H483" s="11">
        <v>1</v>
      </c>
      <c r="I483" s="11" t="s">
        <v>14</v>
      </c>
      <c r="J483" s="11" t="s">
        <v>14</v>
      </c>
      <c r="K483" s="61">
        <f t="shared" si="23"/>
        <v>8366.7999999999993</v>
      </c>
      <c r="L483" s="11">
        <v>0</v>
      </c>
      <c r="M483" s="15">
        <v>0</v>
      </c>
      <c r="N483" s="15">
        <v>0</v>
      </c>
      <c r="O483" s="62">
        <f>8297+69.8</f>
        <v>8366.7999999999993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61">
        <f t="shared" si="24"/>
        <v>8366.7999999999993</v>
      </c>
      <c r="AF483" s="61">
        <v>0</v>
      </c>
    </row>
    <row r="484" spans="1:33" s="9" customFormat="1" ht="86.25" customHeight="1">
      <c r="A484" s="56" t="s">
        <v>1977</v>
      </c>
      <c r="B484" s="11" t="s">
        <v>1276</v>
      </c>
      <c r="C484" s="11" t="s">
        <v>1543</v>
      </c>
      <c r="D484" s="11" t="s">
        <v>1601</v>
      </c>
      <c r="E484" s="11" t="s">
        <v>951</v>
      </c>
      <c r="F484" s="11" t="s">
        <v>958</v>
      </c>
      <c r="G484" s="11">
        <v>1</v>
      </c>
      <c r="H484" s="11">
        <v>1</v>
      </c>
      <c r="I484" s="11" t="s">
        <v>14</v>
      </c>
      <c r="J484" s="11" t="s">
        <v>14</v>
      </c>
      <c r="K484" s="61">
        <f t="shared" si="23"/>
        <v>285.48</v>
      </c>
      <c r="L484" s="11">
        <v>0</v>
      </c>
      <c r="M484" s="15">
        <v>0</v>
      </c>
      <c r="N484" s="15">
        <v>0</v>
      </c>
      <c r="O484" s="62">
        <v>285.48</v>
      </c>
      <c r="P484" s="13">
        <v>0</v>
      </c>
      <c r="Q484" s="13">
        <v>0</v>
      </c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61">
        <f t="shared" si="24"/>
        <v>285.48</v>
      </c>
      <c r="AF484" s="61">
        <v>0</v>
      </c>
    </row>
    <row r="485" spans="1:33" s="9" customFormat="1" ht="86.25" customHeight="1">
      <c r="A485" s="56" t="s">
        <v>1978</v>
      </c>
      <c r="B485" s="11" t="s">
        <v>1533</v>
      </c>
      <c r="C485" s="11" t="s">
        <v>1544</v>
      </c>
      <c r="D485" s="11" t="s">
        <v>1602</v>
      </c>
      <c r="E485" s="11" t="s">
        <v>951</v>
      </c>
      <c r="F485" s="11" t="s">
        <v>958</v>
      </c>
      <c r="G485" s="11">
        <v>2</v>
      </c>
      <c r="H485" s="11">
        <v>2</v>
      </c>
      <c r="I485" s="11" t="s">
        <v>14</v>
      </c>
      <c r="J485" s="11" t="s">
        <v>14</v>
      </c>
      <c r="K485" s="61">
        <f t="shared" si="23"/>
        <v>80</v>
      </c>
      <c r="L485" s="11">
        <v>0</v>
      </c>
      <c r="M485" s="15">
        <v>0</v>
      </c>
      <c r="N485" s="15">
        <v>0</v>
      </c>
      <c r="O485" s="62">
        <v>80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61">
        <f t="shared" si="24"/>
        <v>80</v>
      </c>
      <c r="AF485" s="61">
        <v>0</v>
      </c>
    </row>
    <row r="486" spans="1:33" s="9" customFormat="1" ht="86.25" customHeight="1">
      <c r="A486" s="56" t="s">
        <v>1979</v>
      </c>
      <c r="B486" s="11" t="s">
        <v>1534</v>
      </c>
      <c r="C486" s="11" t="s">
        <v>1545</v>
      </c>
      <c r="D486" s="11" t="s">
        <v>1603</v>
      </c>
      <c r="E486" s="11" t="s">
        <v>951</v>
      </c>
      <c r="F486" s="11" t="s">
        <v>958</v>
      </c>
      <c r="G486" s="11">
        <v>2</v>
      </c>
      <c r="H486" s="11">
        <v>2</v>
      </c>
      <c r="I486" s="11" t="s">
        <v>14</v>
      </c>
      <c r="J486" s="11" t="s">
        <v>14</v>
      </c>
      <c r="K486" s="61">
        <f t="shared" si="23"/>
        <v>285.48</v>
      </c>
      <c r="L486" s="11">
        <v>0</v>
      </c>
      <c r="M486" s="15">
        <v>0</v>
      </c>
      <c r="N486" s="15">
        <v>0</v>
      </c>
      <c r="O486" s="62">
        <v>285.48</v>
      </c>
      <c r="P486" s="13">
        <v>0</v>
      </c>
      <c r="Q486" s="13">
        <v>0</v>
      </c>
      <c r="R486" s="13">
        <v>0</v>
      </c>
      <c r="S486" s="13">
        <v>0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61">
        <f t="shared" si="24"/>
        <v>285.48</v>
      </c>
      <c r="AF486" s="61">
        <v>0</v>
      </c>
    </row>
    <row r="487" spans="1:33" s="9" customFormat="1" ht="86.25" customHeight="1">
      <c r="A487" s="56" t="s">
        <v>1980</v>
      </c>
      <c r="B487" s="11" t="s">
        <v>1535</v>
      </c>
      <c r="C487" s="11" t="s">
        <v>1546</v>
      </c>
      <c r="D487" s="11" t="s">
        <v>1598</v>
      </c>
      <c r="E487" s="11" t="s">
        <v>951</v>
      </c>
      <c r="F487" s="11" t="s">
        <v>958</v>
      </c>
      <c r="G487" s="11">
        <v>1</v>
      </c>
      <c r="H487" s="11">
        <v>1</v>
      </c>
      <c r="I487" s="11" t="s">
        <v>14</v>
      </c>
      <c r="J487" s="11" t="s">
        <v>14</v>
      </c>
      <c r="K487" s="61">
        <f t="shared" si="23"/>
        <v>635</v>
      </c>
      <c r="L487" s="11">
        <v>0</v>
      </c>
      <c r="M487" s="15">
        <v>0</v>
      </c>
      <c r="N487" s="15">
        <v>0</v>
      </c>
      <c r="O487" s="62">
        <v>635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61">
        <f t="shared" si="24"/>
        <v>635</v>
      </c>
      <c r="AF487" s="61">
        <v>0</v>
      </c>
    </row>
    <row r="488" spans="1:33" s="9" customFormat="1" ht="86.25" customHeight="1">
      <c r="A488" s="56" t="s">
        <v>1981</v>
      </c>
      <c r="B488" s="11" t="s">
        <v>1536</v>
      </c>
      <c r="C488" s="11" t="s">
        <v>1547</v>
      </c>
      <c r="D488" s="11" t="s">
        <v>1604</v>
      </c>
      <c r="E488" s="11" t="s">
        <v>951</v>
      </c>
      <c r="F488" s="11" t="s">
        <v>958</v>
      </c>
      <c r="G488" s="11">
        <v>1</v>
      </c>
      <c r="H488" s="11">
        <v>1</v>
      </c>
      <c r="I488" s="11" t="s">
        <v>14</v>
      </c>
      <c r="J488" s="11" t="s">
        <v>14</v>
      </c>
      <c r="K488" s="61">
        <f t="shared" si="23"/>
        <v>724.2</v>
      </c>
      <c r="L488" s="11">
        <v>0</v>
      </c>
      <c r="M488" s="15">
        <v>0</v>
      </c>
      <c r="N488" s="15">
        <v>0</v>
      </c>
      <c r="O488" s="62">
        <v>724.2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61">
        <f t="shared" si="24"/>
        <v>724.2</v>
      </c>
      <c r="AF488" s="61">
        <v>0</v>
      </c>
    </row>
    <row r="489" spans="1:33" s="9" customFormat="1" ht="86.25" customHeight="1">
      <c r="A489" s="56" t="s">
        <v>1982</v>
      </c>
      <c r="B489" s="11" t="s">
        <v>1537</v>
      </c>
      <c r="C489" s="11" t="s">
        <v>1548</v>
      </c>
      <c r="D489" s="11" t="s">
        <v>1605</v>
      </c>
      <c r="E489" s="11" t="s">
        <v>951</v>
      </c>
      <c r="F489" s="11" t="s">
        <v>958</v>
      </c>
      <c r="G489" s="11">
        <v>1</v>
      </c>
      <c r="H489" s="11">
        <v>1</v>
      </c>
      <c r="I489" s="11" t="s">
        <v>14</v>
      </c>
      <c r="J489" s="11" t="s">
        <v>14</v>
      </c>
      <c r="K489" s="61">
        <f t="shared" si="23"/>
        <v>145</v>
      </c>
      <c r="L489" s="11">
        <v>0</v>
      </c>
      <c r="M489" s="15">
        <v>0</v>
      </c>
      <c r="N489" s="15">
        <v>0</v>
      </c>
      <c r="O489" s="62">
        <v>145</v>
      </c>
      <c r="P489" s="13">
        <v>0</v>
      </c>
      <c r="Q489" s="13">
        <v>0</v>
      </c>
      <c r="R489" s="13">
        <v>0</v>
      </c>
      <c r="S489" s="13">
        <v>0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61">
        <f t="shared" si="24"/>
        <v>145</v>
      </c>
      <c r="AF489" s="61">
        <v>0</v>
      </c>
    </row>
    <row r="490" spans="1:33" s="9" customFormat="1" ht="86.25" customHeight="1">
      <c r="A490" s="56" t="s">
        <v>1983</v>
      </c>
      <c r="B490" s="11" t="s">
        <v>1538</v>
      </c>
      <c r="C490" s="11" t="s">
        <v>1549</v>
      </c>
      <c r="D490" s="11" t="s">
        <v>1606</v>
      </c>
      <c r="E490" s="11" t="s">
        <v>951</v>
      </c>
      <c r="F490" s="11" t="s">
        <v>958</v>
      </c>
      <c r="G490" s="11">
        <v>1</v>
      </c>
      <c r="H490" s="11">
        <v>1</v>
      </c>
      <c r="I490" s="11" t="s">
        <v>14</v>
      </c>
      <c r="J490" s="11" t="s">
        <v>14</v>
      </c>
      <c r="K490" s="61">
        <f t="shared" si="23"/>
        <v>764.8</v>
      </c>
      <c r="L490" s="11">
        <v>0</v>
      </c>
      <c r="M490" s="15">
        <v>0</v>
      </c>
      <c r="N490" s="15">
        <v>0</v>
      </c>
      <c r="O490" s="62">
        <v>764.8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61">
        <f t="shared" si="24"/>
        <v>764.8</v>
      </c>
      <c r="AF490" s="61">
        <v>0</v>
      </c>
    </row>
    <row r="491" spans="1:33" s="9" customFormat="1" ht="86.25" customHeight="1">
      <c r="A491" s="56" t="s">
        <v>1984</v>
      </c>
      <c r="B491" s="11" t="s">
        <v>1531</v>
      </c>
      <c r="C491" s="11" t="s">
        <v>1550</v>
      </c>
      <c r="D491" s="11" t="s">
        <v>1599</v>
      </c>
      <c r="E491" s="11" t="s">
        <v>951</v>
      </c>
      <c r="F491" s="11" t="s">
        <v>958</v>
      </c>
      <c r="G491" s="11">
        <v>1</v>
      </c>
      <c r="H491" s="11">
        <v>1</v>
      </c>
      <c r="I491" s="11" t="s">
        <v>14</v>
      </c>
      <c r="J491" s="11" t="s">
        <v>14</v>
      </c>
      <c r="K491" s="61">
        <f t="shared" si="23"/>
        <v>150</v>
      </c>
      <c r="L491" s="11">
        <v>0</v>
      </c>
      <c r="M491" s="15">
        <v>0</v>
      </c>
      <c r="N491" s="15">
        <v>0</v>
      </c>
      <c r="O491" s="62">
        <v>150</v>
      </c>
      <c r="P491" s="13">
        <v>0</v>
      </c>
      <c r="Q491" s="13">
        <v>0</v>
      </c>
      <c r="R491" s="13">
        <v>0</v>
      </c>
      <c r="S491" s="13">
        <v>0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61">
        <f t="shared" si="24"/>
        <v>150</v>
      </c>
      <c r="AF491" s="61">
        <v>0</v>
      </c>
    </row>
    <row r="492" spans="1:33" s="9" customFormat="1" ht="86.25" customHeight="1">
      <c r="A492" s="56" t="s">
        <v>1985</v>
      </c>
      <c r="B492" s="11" t="s">
        <v>1539</v>
      </c>
      <c r="C492" s="11" t="s">
        <v>1551</v>
      </c>
      <c r="D492" s="11" t="s">
        <v>1607</v>
      </c>
      <c r="E492" s="11" t="s">
        <v>951</v>
      </c>
      <c r="F492" s="11" t="s">
        <v>958</v>
      </c>
      <c r="G492" s="11">
        <v>1</v>
      </c>
      <c r="H492" s="11">
        <v>1</v>
      </c>
      <c r="I492" s="11" t="s">
        <v>14</v>
      </c>
      <c r="J492" s="11" t="s">
        <v>14</v>
      </c>
      <c r="K492" s="61">
        <f t="shared" si="23"/>
        <v>40</v>
      </c>
      <c r="L492" s="11">
        <v>0</v>
      </c>
      <c r="M492" s="15">
        <v>0</v>
      </c>
      <c r="N492" s="15">
        <v>0</v>
      </c>
      <c r="O492" s="62">
        <v>40</v>
      </c>
      <c r="P492" s="13">
        <v>0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61">
        <f t="shared" si="24"/>
        <v>40</v>
      </c>
      <c r="AF492" s="61">
        <v>0</v>
      </c>
    </row>
    <row r="493" spans="1:33" s="44" customFormat="1" ht="51.75" customHeight="1">
      <c r="A493" s="56" t="s">
        <v>1986</v>
      </c>
      <c r="B493" s="11" t="s">
        <v>945</v>
      </c>
      <c r="C493" s="11" t="s">
        <v>946</v>
      </c>
      <c r="D493" s="11" t="s">
        <v>1396</v>
      </c>
      <c r="E493" s="11" t="s">
        <v>951</v>
      </c>
      <c r="F493" s="42" t="s">
        <v>952</v>
      </c>
      <c r="G493" s="10">
        <v>0</v>
      </c>
      <c r="H493" s="10">
        <v>1</v>
      </c>
      <c r="I493" s="14" t="s">
        <v>19</v>
      </c>
      <c r="J493" s="14" t="s">
        <v>19</v>
      </c>
      <c r="K493" s="61">
        <f t="shared" si="23"/>
        <v>2560</v>
      </c>
      <c r="L493" s="13">
        <v>0</v>
      </c>
      <c r="M493" s="15">
        <v>0</v>
      </c>
      <c r="N493" s="15">
        <v>0</v>
      </c>
      <c r="O493" s="62">
        <v>0</v>
      </c>
      <c r="P493" s="12">
        <v>2560</v>
      </c>
      <c r="Q493" s="12">
        <v>0</v>
      </c>
      <c r="R493" s="12">
        <v>0</v>
      </c>
      <c r="S493" s="12">
        <v>0</v>
      </c>
      <c r="T493" s="12">
        <v>0</v>
      </c>
      <c r="U493" s="12">
        <v>0</v>
      </c>
      <c r="V493" s="12">
        <v>0</v>
      </c>
      <c r="W493" s="12">
        <v>0</v>
      </c>
      <c r="X493" s="12">
        <v>0</v>
      </c>
      <c r="Y493" s="12">
        <v>0</v>
      </c>
      <c r="Z493" s="12">
        <v>0</v>
      </c>
      <c r="AA493" s="12">
        <v>0</v>
      </c>
      <c r="AB493" s="12">
        <v>0</v>
      </c>
      <c r="AC493" s="12">
        <v>0</v>
      </c>
      <c r="AD493" s="12">
        <v>0</v>
      </c>
      <c r="AE493" s="61">
        <f t="shared" si="24"/>
        <v>2560</v>
      </c>
      <c r="AF493" s="61">
        <v>0</v>
      </c>
      <c r="AG493" s="43">
        <v>0</v>
      </c>
    </row>
    <row r="494" spans="1:33" s="44" customFormat="1" ht="51.75" customHeight="1">
      <c r="A494" s="56" t="s">
        <v>1987</v>
      </c>
      <c r="B494" s="11" t="s">
        <v>1397</v>
      </c>
      <c r="C494" s="11" t="s">
        <v>946</v>
      </c>
      <c r="D494" s="11" t="s">
        <v>1398</v>
      </c>
      <c r="E494" s="11" t="s">
        <v>951</v>
      </c>
      <c r="F494" s="11" t="s">
        <v>1399</v>
      </c>
      <c r="G494" s="10" t="s">
        <v>1400</v>
      </c>
      <c r="H494" s="10" t="s">
        <v>1401</v>
      </c>
      <c r="I494" s="14" t="s">
        <v>19</v>
      </c>
      <c r="J494" s="14" t="s">
        <v>19</v>
      </c>
      <c r="K494" s="61">
        <f t="shared" si="23"/>
        <v>2477.58</v>
      </c>
      <c r="L494" s="13">
        <v>0</v>
      </c>
      <c r="M494" s="15">
        <v>0</v>
      </c>
      <c r="N494" s="15">
        <v>0</v>
      </c>
      <c r="O494" s="62">
        <v>0</v>
      </c>
      <c r="P494" s="12">
        <v>2477.58</v>
      </c>
      <c r="Q494" s="12">
        <v>0</v>
      </c>
      <c r="R494" s="12">
        <v>0</v>
      </c>
      <c r="S494" s="12">
        <v>0</v>
      </c>
      <c r="T494" s="12">
        <v>0</v>
      </c>
      <c r="U494" s="12">
        <v>0</v>
      </c>
      <c r="V494" s="12">
        <v>0</v>
      </c>
      <c r="W494" s="12">
        <v>0</v>
      </c>
      <c r="X494" s="12">
        <v>0</v>
      </c>
      <c r="Y494" s="12">
        <v>0</v>
      </c>
      <c r="Z494" s="12">
        <v>0</v>
      </c>
      <c r="AA494" s="12">
        <v>0</v>
      </c>
      <c r="AB494" s="12">
        <v>0</v>
      </c>
      <c r="AC494" s="12">
        <v>0</v>
      </c>
      <c r="AD494" s="12">
        <v>0</v>
      </c>
      <c r="AE494" s="61">
        <f t="shared" si="24"/>
        <v>2477.58</v>
      </c>
      <c r="AF494" s="61">
        <v>0</v>
      </c>
      <c r="AG494" s="43">
        <v>0</v>
      </c>
    </row>
    <row r="495" spans="1:33" s="44" customFormat="1" ht="51.75" customHeight="1">
      <c r="A495" s="56" t="s">
        <v>1988</v>
      </c>
      <c r="B495" s="11" t="s">
        <v>945</v>
      </c>
      <c r="C495" s="11" t="s">
        <v>946</v>
      </c>
      <c r="D495" s="11" t="s">
        <v>926</v>
      </c>
      <c r="E495" s="11" t="s">
        <v>951</v>
      </c>
      <c r="F495" s="42" t="s">
        <v>952</v>
      </c>
      <c r="G495" s="10">
        <v>0</v>
      </c>
      <c r="H495" s="10">
        <v>1</v>
      </c>
      <c r="I495" s="14" t="s">
        <v>19</v>
      </c>
      <c r="J495" s="14" t="s">
        <v>19</v>
      </c>
      <c r="K495" s="61">
        <f t="shared" si="23"/>
        <v>1010</v>
      </c>
      <c r="L495" s="13">
        <v>0</v>
      </c>
      <c r="M495" s="15">
        <v>0</v>
      </c>
      <c r="N495" s="15">
        <v>0</v>
      </c>
      <c r="O495" s="62">
        <v>0</v>
      </c>
      <c r="P495" s="12">
        <v>1010</v>
      </c>
      <c r="Q495" s="12">
        <v>0</v>
      </c>
      <c r="R495" s="12">
        <v>0</v>
      </c>
      <c r="S495" s="12">
        <v>0</v>
      </c>
      <c r="T495" s="12">
        <v>0</v>
      </c>
      <c r="U495" s="12">
        <v>0</v>
      </c>
      <c r="V495" s="12">
        <v>0</v>
      </c>
      <c r="W495" s="12">
        <v>0</v>
      </c>
      <c r="X495" s="12">
        <v>0</v>
      </c>
      <c r="Y495" s="12">
        <v>0</v>
      </c>
      <c r="Z495" s="12">
        <v>0</v>
      </c>
      <c r="AA495" s="12">
        <v>0</v>
      </c>
      <c r="AB495" s="12">
        <v>0</v>
      </c>
      <c r="AC495" s="12">
        <v>0</v>
      </c>
      <c r="AD495" s="12">
        <v>0</v>
      </c>
      <c r="AE495" s="61">
        <f t="shared" si="24"/>
        <v>1010</v>
      </c>
      <c r="AF495" s="61">
        <v>0</v>
      </c>
      <c r="AG495" s="43">
        <v>0</v>
      </c>
    </row>
    <row r="496" spans="1:33" s="44" customFormat="1" ht="51.75" customHeight="1">
      <c r="A496" s="56" t="s">
        <v>1989</v>
      </c>
      <c r="B496" s="11" t="s">
        <v>945</v>
      </c>
      <c r="C496" s="11" t="s">
        <v>946</v>
      </c>
      <c r="D496" s="11" t="s">
        <v>2083</v>
      </c>
      <c r="E496" s="11" t="s">
        <v>951</v>
      </c>
      <c r="F496" s="42" t="s">
        <v>952</v>
      </c>
      <c r="G496" s="10">
        <v>0</v>
      </c>
      <c r="H496" s="10">
        <v>1</v>
      </c>
      <c r="I496" s="14" t="s">
        <v>19</v>
      </c>
      <c r="J496" s="14" t="s">
        <v>19</v>
      </c>
      <c r="K496" s="61">
        <f t="shared" si="23"/>
        <v>1000</v>
      </c>
      <c r="L496" s="13">
        <v>0</v>
      </c>
      <c r="M496" s="15">
        <v>0</v>
      </c>
      <c r="N496" s="15">
        <v>0</v>
      </c>
      <c r="O496" s="62">
        <v>0</v>
      </c>
      <c r="P496" s="12">
        <v>1000</v>
      </c>
      <c r="Q496" s="12">
        <v>0</v>
      </c>
      <c r="R496" s="12">
        <v>0</v>
      </c>
      <c r="S496" s="12">
        <v>0</v>
      </c>
      <c r="T496" s="12">
        <v>0</v>
      </c>
      <c r="U496" s="12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12">
        <v>0</v>
      </c>
      <c r="AB496" s="12">
        <v>0</v>
      </c>
      <c r="AC496" s="12">
        <v>0</v>
      </c>
      <c r="AD496" s="12">
        <v>0</v>
      </c>
      <c r="AE496" s="61">
        <f t="shared" si="24"/>
        <v>1000</v>
      </c>
      <c r="AF496" s="61">
        <v>0</v>
      </c>
      <c r="AG496" s="43">
        <v>0</v>
      </c>
    </row>
    <row r="497" spans="1:33" s="44" customFormat="1" ht="51.75" customHeight="1">
      <c r="A497" s="56" t="s">
        <v>1990</v>
      </c>
      <c r="B497" s="11" t="s">
        <v>1397</v>
      </c>
      <c r="C497" s="11" t="s">
        <v>946</v>
      </c>
      <c r="D497" s="11" t="s">
        <v>1402</v>
      </c>
      <c r="E497" s="11" t="s">
        <v>951</v>
      </c>
      <c r="F497" s="11" t="s">
        <v>1403</v>
      </c>
      <c r="G497" s="10" t="s">
        <v>1404</v>
      </c>
      <c r="H497" s="10" t="s">
        <v>1405</v>
      </c>
      <c r="I497" s="14" t="s">
        <v>19</v>
      </c>
      <c r="J497" s="14" t="s">
        <v>19</v>
      </c>
      <c r="K497" s="61">
        <f t="shared" si="23"/>
        <v>5463.55</v>
      </c>
      <c r="L497" s="13">
        <v>0</v>
      </c>
      <c r="M497" s="15">
        <v>0</v>
      </c>
      <c r="N497" s="15">
        <v>0</v>
      </c>
      <c r="O497" s="62">
        <v>0</v>
      </c>
      <c r="P497" s="12">
        <v>5463.55</v>
      </c>
      <c r="Q497" s="12">
        <v>0</v>
      </c>
      <c r="R497" s="12">
        <v>0</v>
      </c>
      <c r="S497" s="12">
        <v>0</v>
      </c>
      <c r="T497" s="12">
        <v>0</v>
      </c>
      <c r="U497" s="12">
        <v>0</v>
      </c>
      <c r="V497" s="12">
        <v>0</v>
      </c>
      <c r="W497" s="12">
        <v>0</v>
      </c>
      <c r="X497" s="12">
        <v>0</v>
      </c>
      <c r="Y497" s="12">
        <v>0</v>
      </c>
      <c r="Z497" s="12">
        <v>0</v>
      </c>
      <c r="AA497" s="12">
        <v>0</v>
      </c>
      <c r="AB497" s="12">
        <v>0</v>
      </c>
      <c r="AC497" s="12">
        <v>0</v>
      </c>
      <c r="AD497" s="12">
        <v>0</v>
      </c>
      <c r="AE497" s="61">
        <f t="shared" si="24"/>
        <v>5463.55</v>
      </c>
      <c r="AF497" s="61">
        <v>0</v>
      </c>
      <c r="AG497" s="43">
        <v>0</v>
      </c>
    </row>
    <row r="498" spans="1:33" s="44" customFormat="1" ht="51.75" customHeight="1">
      <c r="A498" s="56" t="s">
        <v>1991</v>
      </c>
      <c r="B498" s="11" t="s">
        <v>944</v>
      </c>
      <c r="C498" s="11" t="s">
        <v>946</v>
      </c>
      <c r="D498" s="11" t="s">
        <v>1406</v>
      </c>
      <c r="E498" s="11" t="s">
        <v>951</v>
      </c>
      <c r="F498" s="11" t="s">
        <v>953</v>
      </c>
      <c r="G498" s="11" t="s">
        <v>954</v>
      </c>
      <c r="H498" s="11" t="s">
        <v>955</v>
      </c>
      <c r="I498" s="14" t="s">
        <v>19</v>
      </c>
      <c r="J498" s="14" t="s">
        <v>19</v>
      </c>
      <c r="K498" s="61">
        <f t="shared" si="23"/>
        <v>2006</v>
      </c>
      <c r="L498" s="13">
        <v>0</v>
      </c>
      <c r="M498" s="15">
        <v>0</v>
      </c>
      <c r="N498" s="15">
        <v>0</v>
      </c>
      <c r="O498" s="62">
        <v>0</v>
      </c>
      <c r="P498" s="12">
        <v>2006</v>
      </c>
      <c r="Q498" s="12">
        <v>0</v>
      </c>
      <c r="R498" s="12">
        <v>0</v>
      </c>
      <c r="S498" s="12">
        <v>0</v>
      </c>
      <c r="T498" s="12">
        <v>0</v>
      </c>
      <c r="U498" s="12">
        <v>0</v>
      </c>
      <c r="V498" s="12">
        <v>0</v>
      </c>
      <c r="W498" s="12">
        <v>0</v>
      </c>
      <c r="X498" s="12">
        <v>0</v>
      </c>
      <c r="Y498" s="12">
        <v>0</v>
      </c>
      <c r="Z498" s="12">
        <v>0</v>
      </c>
      <c r="AA498" s="12">
        <v>0</v>
      </c>
      <c r="AB498" s="12">
        <v>0</v>
      </c>
      <c r="AC498" s="12">
        <v>0</v>
      </c>
      <c r="AD498" s="12">
        <v>0</v>
      </c>
      <c r="AE498" s="61">
        <f t="shared" si="24"/>
        <v>2006</v>
      </c>
      <c r="AF498" s="61">
        <v>0</v>
      </c>
      <c r="AG498" s="43">
        <v>0</v>
      </c>
    </row>
    <row r="499" spans="1:33" ht="28.5" customHeight="1">
      <c r="A499" s="118" t="s">
        <v>1422</v>
      </c>
      <c r="B499" s="119"/>
      <c r="C499" s="120"/>
      <c r="D499" s="11"/>
      <c r="E499" s="11"/>
      <c r="F499" s="11"/>
      <c r="G499" s="76"/>
      <c r="H499" s="76"/>
      <c r="I499" s="76"/>
      <c r="J499" s="76"/>
      <c r="K499" s="77">
        <f>SUM(K341:K498)</f>
        <v>179534.03110000002</v>
      </c>
      <c r="L499" s="77">
        <f t="shared" ref="L499:AF499" si="25">SUM(L406:L498)</f>
        <v>0</v>
      </c>
      <c r="M499" s="77">
        <f>SUM(M341:M498)</f>
        <v>17501.545999999998</v>
      </c>
      <c r="N499" s="77">
        <f>SUM(N341:N498)</f>
        <v>38357.04109999998</v>
      </c>
      <c r="O499" s="77">
        <f t="shared" ref="O499:P499" si="26">SUM(O341:O498)</f>
        <v>109158.314</v>
      </c>
      <c r="P499" s="77">
        <f t="shared" si="26"/>
        <v>14517.130000000001</v>
      </c>
      <c r="Q499" s="77">
        <f t="shared" si="25"/>
        <v>0</v>
      </c>
      <c r="R499" s="77">
        <f t="shared" si="25"/>
        <v>0</v>
      </c>
      <c r="S499" s="77">
        <f t="shared" si="25"/>
        <v>0</v>
      </c>
      <c r="T499" s="77">
        <f t="shared" si="25"/>
        <v>0</v>
      </c>
      <c r="U499" s="77">
        <f t="shared" si="25"/>
        <v>0</v>
      </c>
      <c r="V499" s="77">
        <f t="shared" si="25"/>
        <v>0</v>
      </c>
      <c r="W499" s="77">
        <f t="shared" si="25"/>
        <v>0</v>
      </c>
      <c r="X499" s="77">
        <f t="shared" si="25"/>
        <v>0</v>
      </c>
      <c r="Y499" s="77">
        <f t="shared" si="25"/>
        <v>0</v>
      </c>
      <c r="Z499" s="77">
        <f t="shared" si="25"/>
        <v>0</v>
      </c>
      <c r="AA499" s="77">
        <f t="shared" si="25"/>
        <v>0</v>
      </c>
      <c r="AB499" s="77">
        <f t="shared" si="25"/>
        <v>0</v>
      </c>
      <c r="AC499" s="77">
        <f t="shared" si="25"/>
        <v>0</v>
      </c>
      <c r="AD499" s="77">
        <f t="shared" si="25"/>
        <v>0</v>
      </c>
      <c r="AE499" s="77">
        <f t="shared" si="25"/>
        <v>123675.444</v>
      </c>
      <c r="AF499" s="77">
        <f t="shared" si="25"/>
        <v>0</v>
      </c>
    </row>
    <row r="500" spans="1:33" ht="27" customHeight="1">
      <c r="A500" s="118" t="s">
        <v>1423</v>
      </c>
      <c r="B500" s="119"/>
      <c r="C500" s="120"/>
      <c r="D500" s="42"/>
      <c r="E500" s="42"/>
      <c r="F500" s="42"/>
      <c r="G500" s="11"/>
      <c r="H500" s="42"/>
      <c r="I500" s="42"/>
      <c r="J500" s="42"/>
      <c r="K500" s="77">
        <f t="shared" ref="K500:AF500" si="27">K499+K339</f>
        <v>4262714.9351000004</v>
      </c>
      <c r="L500" s="78">
        <f t="shared" si="27"/>
        <v>0</v>
      </c>
      <c r="M500" s="77">
        <f t="shared" si="27"/>
        <v>146089.416</v>
      </c>
      <c r="N500" s="77">
        <f t="shared" si="27"/>
        <v>150059.59549999997</v>
      </c>
      <c r="O500" s="90">
        <f t="shared" si="27"/>
        <v>244132.05799999996</v>
      </c>
      <c r="P500" s="77">
        <f t="shared" si="27"/>
        <v>250254.13</v>
      </c>
      <c r="Q500" s="77">
        <f t="shared" si="27"/>
        <v>233999.99999999997</v>
      </c>
      <c r="R500" s="77">
        <f t="shared" si="27"/>
        <v>237999.99999999997</v>
      </c>
      <c r="S500" s="77">
        <f t="shared" si="27"/>
        <v>241999.99999999997</v>
      </c>
      <c r="T500" s="77">
        <f t="shared" si="27"/>
        <v>247000</v>
      </c>
      <c r="U500" s="77">
        <f t="shared" si="27"/>
        <v>251000</v>
      </c>
      <c r="V500" s="77">
        <f t="shared" si="27"/>
        <v>256000</v>
      </c>
      <c r="W500" s="77">
        <f t="shared" si="27"/>
        <v>260999.99999999997</v>
      </c>
      <c r="X500" s="77">
        <f t="shared" si="27"/>
        <v>265999.99999999994</v>
      </c>
      <c r="Y500" s="77">
        <f t="shared" si="27"/>
        <v>272000.00000000006</v>
      </c>
      <c r="Z500" s="77">
        <f t="shared" si="27"/>
        <v>276999.99999999994</v>
      </c>
      <c r="AA500" s="77">
        <f t="shared" si="27"/>
        <v>283000</v>
      </c>
      <c r="AB500" s="77">
        <f t="shared" si="27"/>
        <v>289000</v>
      </c>
      <c r="AC500" s="77">
        <f t="shared" si="27"/>
        <v>295999.99999999994</v>
      </c>
      <c r="AD500" s="77">
        <f t="shared" si="27"/>
        <v>301999.99999999994</v>
      </c>
      <c r="AE500" s="77">
        <f t="shared" si="27"/>
        <v>4206856.3480000002</v>
      </c>
      <c r="AF500" s="77">
        <f t="shared" si="27"/>
        <v>0</v>
      </c>
    </row>
    <row r="501" spans="1:33" ht="35.25" customHeight="1">
      <c r="A501" s="115" t="s">
        <v>1424</v>
      </c>
      <c r="B501" s="116"/>
      <c r="C501" s="117"/>
      <c r="D501" s="42"/>
      <c r="E501" s="42"/>
      <c r="F501" s="42"/>
      <c r="G501" s="42"/>
      <c r="H501" s="42"/>
      <c r="I501" s="42"/>
      <c r="J501" s="42"/>
      <c r="K501" s="77">
        <f>K500</f>
        <v>4262714.9351000004</v>
      </c>
      <c r="L501" s="78">
        <f>L500+L340</f>
        <v>0</v>
      </c>
      <c r="M501" s="77">
        <f t="shared" ref="M501:AE501" si="28">M500</f>
        <v>146089.416</v>
      </c>
      <c r="N501" s="77">
        <f t="shared" si="28"/>
        <v>150059.59549999997</v>
      </c>
      <c r="O501" s="90">
        <f t="shared" si="28"/>
        <v>244132.05799999996</v>
      </c>
      <c r="P501" s="77">
        <f t="shared" si="28"/>
        <v>250254.13</v>
      </c>
      <c r="Q501" s="77">
        <f t="shared" si="28"/>
        <v>233999.99999999997</v>
      </c>
      <c r="R501" s="77">
        <f t="shared" si="28"/>
        <v>237999.99999999997</v>
      </c>
      <c r="S501" s="77">
        <f t="shared" si="28"/>
        <v>241999.99999999997</v>
      </c>
      <c r="T501" s="77">
        <f t="shared" si="28"/>
        <v>247000</v>
      </c>
      <c r="U501" s="77">
        <f t="shared" si="28"/>
        <v>251000</v>
      </c>
      <c r="V501" s="77">
        <f t="shared" si="28"/>
        <v>256000</v>
      </c>
      <c r="W501" s="77">
        <f t="shared" si="28"/>
        <v>260999.99999999997</v>
      </c>
      <c r="X501" s="77">
        <f t="shared" si="28"/>
        <v>265999.99999999994</v>
      </c>
      <c r="Y501" s="77">
        <f t="shared" si="28"/>
        <v>272000.00000000006</v>
      </c>
      <c r="Z501" s="77">
        <f t="shared" si="28"/>
        <v>276999.99999999994</v>
      </c>
      <c r="AA501" s="77">
        <f t="shared" si="28"/>
        <v>283000</v>
      </c>
      <c r="AB501" s="77">
        <f t="shared" si="28"/>
        <v>289000</v>
      </c>
      <c r="AC501" s="77">
        <f t="shared" si="28"/>
        <v>295999.99999999994</v>
      </c>
      <c r="AD501" s="77">
        <f t="shared" si="28"/>
        <v>301999.99999999994</v>
      </c>
      <c r="AE501" s="77">
        <f t="shared" si="28"/>
        <v>4206856.3480000002</v>
      </c>
      <c r="AF501" s="77">
        <f>AF500+AF340</f>
        <v>0</v>
      </c>
    </row>
    <row r="502" spans="1:33" ht="35.25" customHeight="1">
      <c r="A502" s="45"/>
      <c r="B502" s="45"/>
      <c r="C502" s="45"/>
      <c r="D502" s="46"/>
      <c r="E502" s="46"/>
      <c r="F502" s="46"/>
      <c r="G502" s="46"/>
      <c r="H502" s="46"/>
      <c r="I502" s="46"/>
      <c r="J502" s="46"/>
      <c r="K502" s="47"/>
      <c r="L502" s="48"/>
      <c r="M502" s="83"/>
      <c r="N502" s="83"/>
      <c r="O502" s="91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  <c r="AC502" s="47"/>
      <c r="AD502" s="47"/>
      <c r="AE502" s="47"/>
      <c r="AF502" s="47"/>
    </row>
    <row r="503" spans="1:33" ht="35.25" customHeight="1">
      <c r="A503" s="45"/>
      <c r="B503" s="45"/>
      <c r="C503" s="45"/>
      <c r="D503" s="46"/>
      <c r="E503" s="46"/>
      <c r="F503" s="46"/>
      <c r="G503" s="46"/>
      <c r="H503" s="46"/>
      <c r="I503" s="46"/>
      <c r="J503" s="46"/>
      <c r="K503" s="47"/>
      <c r="L503" s="48"/>
      <c r="M503" s="83"/>
      <c r="N503" s="83"/>
      <c r="O503" s="91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  <c r="AC503" s="47"/>
      <c r="AD503" s="47"/>
      <c r="AE503" s="47"/>
      <c r="AF503" s="47"/>
    </row>
    <row r="504" spans="1:33" ht="35.25" customHeight="1">
      <c r="A504" s="45"/>
      <c r="B504" s="45"/>
      <c r="C504" s="45"/>
      <c r="D504" s="46"/>
      <c r="E504" s="46"/>
      <c r="F504" s="46"/>
      <c r="G504" s="46"/>
      <c r="H504" s="46"/>
      <c r="I504" s="46"/>
      <c r="J504" s="46"/>
      <c r="K504" s="47"/>
      <c r="L504" s="48"/>
      <c r="M504" s="83"/>
      <c r="N504" s="83"/>
      <c r="O504" s="91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  <c r="AC504" s="47"/>
      <c r="AD504" s="47"/>
      <c r="AE504" s="47"/>
      <c r="AF504" s="47"/>
    </row>
    <row r="505" spans="1:33" ht="21.75" customHeight="1">
      <c r="A505" s="49"/>
      <c r="B505" s="46"/>
      <c r="C505" s="50"/>
      <c r="D505" s="50"/>
      <c r="E505" s="50"/>
      <c r="F505" s="50"/>
      <c r="G505" s="46"/>
      <c r="H505" s="50"/>
      <c r="I505" s="50"/>
      <c r="J505" s="50"/>
      <c r="K505" s="50"/>
      <c r="L505" s="50"/>
      <c r="M505" s="84"/>
      <c r="N505" s="84"/>
      <c r="O505" s="92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50"/>
      <c r="AF505" s="50"/>
    </row>
    <row r="506" spans="1:33" ht="38.25" customHeight="1">
      <c r="A506" s="49"/>
      <c r="B506" s="105" t="s">
        <v>1425</v>
      </c>
      <c r="C506" s="105"/>
      <c r="D506" s="105"/>
      <c r="E506" s="105"/>
      <c r="F506" s="105"/>
      <c r="G506" s="105"/>
      <c r="H506" s="105"/>
      <c r="I506" s="105"/>
      <c r="J506" s="105"/>
      <c r="K506" s="105"/>
      <c r="L506" s="105"/>
      <c r="M506" s="105"/>
      <c r="N506" s="105"/>
      <c r="O506" s="105"/>
      <c r="P506" s="105"/>
      <c r="Q506" s="105"/>
      <c r="R506" s="105"/>
      <c r="S506" s="105"/>
      <c r="T506" s="105"/>
      <c r="U506" s="105"/>
      <c r="V506" s="105"/>
      <c r="W506" s="105"/>
      <c r="X506" s="105"/>
      <c r="Y506" s="105"/>
      <c r="Z506" s="105"/>
      <c r="AA506" s="105"/>
      <c r="AB506" s="105"/>
      <c r="AC506" s="105"/>
      <c r="AD506" s="105"/>
      <c r="AE506" s="105"/>
      <c r="AF506" s="50"/>
    </row>
    <row r="507" spans="1:33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1"/>
      <c r="L507" s="50"/>
      <c r="M507" s="84"/>
      <c r="N507" s="84"/>
      <c r="O507" s="92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50"/>
      <c r="AF507" s="50"/>
    </row>
    <row r="508" spans="1:33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84"/>
      <c r="N508" s="84"/>
      <c r="O508" s="92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50"/>
      <c r="AF508" s="50"/>
    </row>
    <row r="509" spans="1:33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84"/>
      <c r="N509" s="84"/>
      <c r="O509" s="92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50"/>
      <c r="AF509" s="50"/>
    </row>
  </sheetData>
  <autoFilter ref="A13:AF501">
    <filterColumn colId="3"/>
    <filterColumn colId="12"/>
    <filterColumn colId="13"/>
    <filterColumn colId="14"/>
  </autoFilter>
  <mergeCells count="107">
    <mergeCell ref="AD68:AD69"/>
    <mergeCell ref="AE68:AE69"/>
    <mergeCell ref="AF68:AF69"/>
    <mergeCell ref="K68:K69"/>
    <mergeCell ref="L68:L69"/>
    <mergeCell ref="O68:O69"/>
    <mergeCell ref="N68:N69"/>
    <mergeCell ref="M68:M69"/>
    <mergeCell ref="V68:V69"/>
    <mergeCell ref="W68:W69"/>
    <mergeCell ref="X68:X69"/>
    <mergeCell ref="Y68:Y69"/>
    <mergeCell ref="Z68:Z69"/>
    <mergeCell ref="AA68:AA69"/>
    <mergeCell ref="P68:P69"/>
    <mergeCell ref="Q68:Q69"/>
    <mergeCell ref="R68:R69"/>
    <mergeCell ref="S68:S69"/>
    <mergeCell ref="T68:T69"/>
    <mergeCell ref="U68:U69"/>
    <mergeCell ref="AB9:AB12"/>
    <mergeCell ref="Y9:Y12"/>
    <mergeCell ref="AC9:AC12"/>
    <mergeCell ref="J68:J69"/>
    <mergeCell ref="D68:D69"/>
    <mergeCell ref="C68:C69"/>
    <mergeCell ref="B68:B69"/>
    <mergeCell ref="A68:A69"/>
    <mergeCell ref="E68:E69"/>
    <mergeCell ref="F68:F69"/>
    <mergeCell ref="G68:G69"/>
    <mergeCell ref="H68:H69"/>
    <mergeCell ref="I68:I69"/>
    <mergeCell ref="AB68:AB69"/>
    <mergeCell ref="AC68:AC69"/>
    <mergeCell ref="L130:L131"/>
    <mergeCell ref="W9:W12"/>
    <mergeCell ref="X9:X12"/>
    <mergeCell ref="AD9:AD12"/>
    <mergeCell ref="V9:V12"/>
    <mergeCell ref="AA9:AA12"/>
    <mergeCell ref="A15:AF15"/>
    <mergeCell ref="A14:AF14"/>
    <mergeCell ref="AE8:AE12"/>
    <mergeCell ref="S130:S131"/>
    <mergeCell ref="X130:X131"/>
    <mergeCell ref="AA130:AA131"/>
    <mergeCell ref="AB130:AB131"/>
    <mergeCell ref="Z130:Z131"/>
    <mergeCell ref="T130:T131"/>
    <mergeCell ref="AC130:AC131"/>
    <mergeCell ref="I130:I131"/>
    <mergeCell ref="J130:J131"/>
    <mergeCell ref="K130:K131"/>
    <mergeCell ref="E8:E12"/>
    <mergeCell ref="Q9:Q12"/>
    <mergeCell ref="G8:H8"/>
    <mergeCell ref="Z9:Z12"/>
    <mergeCell ref="M9:M12"/>
    <mergeCell ref="A4:AF4"/>
    <mergeCell ref="A5:AF5"/>
    <mergeCell ref="A7:A12"/>
    <mergeCell ref="B7:B12"/>
    <mergeCell ref="C7:C12"/>
    <mergeCell ref="D7:D12"/>
    <mergeCell ref="K7:AF7"/>
    <mergeCell ref="AF8:AF12"/>
    <mergeCell ref="G9:G12"/>
    <mergeCell ref="P9:P12"/>
    <mergeCell ref="H9:H12"/>
    <mergeCell ref="O9:O12"/>
    <mergeCell ref="T9:T12"/>
    <mergeCell ref="K8:K12"/>
    <mergeCell ref="L8:L12"/>
    <mergeCell ref="N9:N12"/>
    <mergeCell ref="E7:H7"/>
    <mergeCell ref="F8:F12"/>
    <mergeCell ref="I7:I12"/>
    <mergeCell ref="J7:J12"/>
    <mergeCell ref="O8:AD8"/>
    <mergeCell ref="R9:R12"/>
    <mergeCell ref="S9:S12"/>
    <mergeCell ref="U9:U12"/>
    <mergeCell ref="B506:AE506"/>
    <mergeCell ref="A340:AF340"/>
    <mergeCell ref="F130:F131"/>
    <mergeCell ref="G130:G131"/>
    <mergeCell ref="H130:H131"/>
    <mergeCell ref="O130:O131"/>
    <mergeCell ref="P130:P131"/>
    <mergeCell ref="Q130:Q131"/>
    <mergeCell ref="R130:R131"/>
    <mergeCell ref="A501:C501"/>
    <mergeCell ref="A500:C500"/>
    <mergeCell ref="AF130:AF131"/>
    <mergeCell ref="B130:B131"/>
    <mergeCell ref="U130:U131"/>
    <mergeCell ref="V130:V131"/>
    <mergeCell ref="W130:W131"/>
    <mergeCell ref="AE130:AE131"/>
    <mergeCell ref="A499:C499"/>
    <mergeCell ref="A339:J339"/>
    <mergeCell ref="A130:A131"/>
    <mergeCell ref="C130:C131"/>
    <mergeCell ref="E130:E131"/>
    <mergeCell ref="AD130:AD131"/>
    <mergeCell ref="Y130:Y131"/>
  </mergeCells>
  <conditionalFormatting sqref="B349:B359 B68 B24:B34 B62">
    <cfRule type="containsText" dxfId="29" priority="54" operator="containsText" text="(пусто)">
      <formula>NOT(ISERROR(SEARCH("(пусто)",B24)))</formula>
    </cfRule>
  </conditionalFormatting>
  <conditionalFormatting sqref="B349:B359 B68 B24:B34 B62">
    <cfRule type="containsText" dxfId="28" priority="54" operator="containsText" text="#ЗНАЧ!">
      <formula>NOT(ISERROR(SEARCH("#ЗНАЧ!",B24)))</formula>
    </cfRule>
    <cfRule type="containsText" dxfId="27" priority="55" operator="containsText" text="#Н/Д">
      <formula>NOT(ISERROR(SEARCH("#Н/Д",B24)))</formula>
    </cfRule>
    <cfRule type="containsText" dxfId="26" priority="56" operator="containsText" text="(пусто)">
      <formula>NOT(ISERROR(SEARCH("(пусто)",B24)))</formula>
    </cfRule>
  </conditionalFormatting>
  <conditionalFormatting sqref="B68">
    <cfRule type="duplicateValues" dxfId="25" priority="54"/>
  </conditionalFormatting>
  <conditionalFormatting sqref="B350">
    <cfRule type="duplicateValues" dxfId="24" priority="49"/>
  </conditionalFormatting>
  <conditionalFormatting sqref="B351">
    <cfRule type="duplicateValues" dxfId="23" priority="48"/>
  </conditionalFormatting>
  <conditionalFormatting sqref="B352">
    <cfRule type="duplicateValues" dxfId="22" priority="47"/>
  </conditionalFormatting>
  <conditionalFormatting sqref="B353">
    <cfRule type="duplicateValues" dxfId="21" priority="46"/>
  </conditionalFormatting>
  <conditionalFormatting sqref="B354">
    <cfRule type="duplicateValues" dxfId="20" priority="45"/>
  </conditionalFormatting>
  <conditionalFormatting sqref="B355">
    <cfRule type="duplicateValues" dxfId="19" priority="44"/>
  </conditionalFormatting>
  <conditionalFormatting sqref="B356">
    <cfRule type="duplicateValues" dxfId="18" priority="43"/>
  </conditionalFormatting>
  <conditionalFormatting sqref="B357">
    <cfRule type="duplicateValues" dxfId="17" priority="42"/>
  </conditionalFormatting>
  <conditionalFormatting sqref="B358">
    <cfRule type="duplicateValues" dxfId="16" priority="41"/>
  </conditionalFormatting>
  <conditionalFormatting sqref="B349">
    <cfRule type="duplicateValues" dxfId="15" priority="40"/>
  </conditionalFormatting>
  <conditionalFormatting sqref="B359">
    <cfRule type="duplicateValues" dxfId="14" priority="39"/>
  </conditionalFormatting>
  <conditionalFormatting sqref="B349:B359">
    <cfRule type="duplicateValues" dxfId="13" priority="38"/>
  </conditionalFormatting>
  <conditionalFormatting sqref="B25">
    <cfRule type="duplicateValues" dxfId="12" priority="33"/>
  </conditionalFormatting>
  <conditionalFormatting sqref="B26">
    <cfRule type="duplicateValues" dxfId="11" priority="32"/>
  </conditionalFormatting>
  <conditionalFormatting sqref="B27">
    <cfRule type="duplicateValues" dxfId="10" priority="31"/>
  </conditionalFormatting>
  <conditionalFormatting sqref="B28">
    <cfRule type="duplicateValues" dxfId="9" priority="30"/>
  </conditionalFormatting>
  <conditionalFormatting sqref="B29">
    <cfRule type="duplicateValues" dxfId="8" priority="29"/>
  </conditionalFormatting>
  <conditionalFormatting sqref="B30">
    <cfRule type="duplicateValues" dxfId="7" priority="28"/>
  </conditionalFormatting>
  <conditionalFormatting sqref="B31">
    <cfRule type="duplicateValues" dxfId="6" priority="27"/>
  </conditionalFormatting>
  <conditionalFormatting sqref="B32">
    <cfRule type="duplicateValues" dxfId="5" priority="26"/>
  </conditionalFormatting>
  <conditionalFormatting sqref="B33">
    <cfRule type="duplicateValues" dxfId="4" priority="25"/>
  </conditionalFormatting>
  <conditionalFormatting sqref="B24">
    <cfRule type="duplicateValues" dxfId="3" priority="24"/>
  </conditionalFormatting>
  <conditionalFormatting sqref="B34">
    <cfRule type="duplicateValues" dxfId="2" priority="23"/>
  </conditionalFormatting>
  <conditionalFormatting sqref="B24:B34">
    <cfRule type="duplicateValues" dxfId="1" priority="22"/>
  </conditionalFormatting>
  <conditionalFormatting sqref="B6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30" orientation="landscape" horizontalDpi="300" verticalDpi="300" r:id="rId1"/>
  <colBreaks count="1" manualBreakCount="1">
    <brk id="33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42" sqref="H42"/>
    </sheetView>
  </sheetViews>
  <sheetFormatPr defaultRowHeight="12.75"/>
  <cols>
    <col min="3" max="3" width="10.140625" bestFit="1" customWidth="1"/>
    <col min="4" max="4" width="10.7109375" customWidth="1"/>
    <col min="5" max="5" width="11.5703125" customWidth="1"/>
    <col min="6" max="6" width="12.7109375" customWidth="1"/>
    <col min="7" max="7" width="12" customWidth="1"/>
    <col min="8" max="9" width="11.7109375" customWidth="1"/>
    <col min="10" max="10" width="11" customWidth="1"/>
    <col min="11" max="11" width="11.85546875" customWidth="1"/>
    <col min="12" max="12" width="10.5703125" customWidth="1"/>
    <col min="13" max="13" width="11.7109375" customWidth="1"/>
    <col min="14" max="14" width="11.42578125" customWidth="1"/>
    <col min="15" max="15" width="13" customWidth="1"/>
    <col min="16" max="16" width="11.42578125" customWidth="1"/>
    <col min="17" max="17" width="11.140625" customWidth="1"/>
    <col min="18" max="18" width="10.5703125" customWidth="1"/>
    <col min="19" max="19" width="10.140625" bestFit="1" customWidth="1"/>
    <col min="21" max="21" width="11.28515625" customWidth="1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eshi013</cp:lastModifiedBy>
  <cp:lastPrinted>2016-12-06T11:10:15Z</cp:lastPrinted>
  <dcterms:created xsi:type="dcterms:W3CDTF">2010-05-19T10:50:44Z</dcterms:created>
  <dcterms:modified xsi:type="dcterms:W3CDTF">2017-02-03T06:05:37Z</dcterms:modified>
</cp:coreProperties>
</file>